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090" activeTab="1"/>
  </bookViews>
  <sheets>
    <sheet name="项目库汇总表" sheetId="21" r:id="rId1"/>
    <sheet name="项目库明细表" sheetId="20" r:id="rId2"/>
  </sheets>
  <externalReferences>
    <externalReference r:id="rId3"/>
  </externalReferences>
  <definedNames>
    <definedName name="_xlnm._FilterDatabase" localSheetId="1" hidden="1">项目库明细表!$A$5:$AO$491</definedName>
    <definedName name="_xlnm.Print_Titles" localSheetId="0">项目库汇总表!$1:$5</definedName>
    <definedName name="_xlnm.Print_Titles" localSheetId="1">项目库明细表!$1:$5</definedName>
  </definedNames>
  <calcPr calcId="144525"/>
</workbook>
</file>

<file path=xl/sharedStrings.xml><?xml version="1.0" encoding="utf-8"?>
<sst xmlns="http://schemas.openxmlformats.org/spreadsheetml/2006/main" count="7614" uniqueCount="1763">
  <si>
    <t>附件1</t>
  </si>
  <si>
    <r>
      <rPr>
        <u/>
        <sz val="20"/>
        <color theme="1"/>
        <rFont val="方正小标宋简体"/>
        <charset val="134"/>
      </rPr>
      <t>柞水县2018</t>
    </r>
    <r>
      <rPr>
        <sz val="20"/>
        <color theme="1"/>
        <rFont val="方正小标宋简体"/>
        <charset val="134"/>
      </rPr>
      <t>年度县级脱贫攻坚项目库汇总表</t>
    </r>
  </si>
  <si>
    <t>填报单位（盖章）：</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</si>
  <si>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</si>
  <si>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</si>
  <si>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</si>
  <si>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</si>
  <si>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</si>
  <si>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</si>
  <si>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</si>
  <si>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</si>
  <si>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</si>
  <si>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</si>
  <si>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</si>
  <si>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</si>
  <si>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</si>
  <si>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9.群众自筹</t>
  </si>
  <si>
    <t>总计</t>
  </si>
  <si>
    <t>一、产业扶贫</t>
  </si>
  <si>
    <t>1.种植养殖加工服务</t>
  </si>
  <si>
    <t>农业项目</t>
  </si>
  <si>
    <t>林业</t>
  </si>
  <si>
    <t>药办</t>
  </si>
  <si>
    <t>苏陕协作</t>
  </si>
  <si>
    <t>2.休闲农业与乡村旅游</t>
  </si>
  <si>
    <t>3.光伏项目</t>
  </si>
  <si>
    <t>发改（扶贫）</t>
  </si>
  <si>
    <t>4.生态扶贫项目</t>
  </si>
  <si>
    <t>5.其他</t>
  </si>
  <si>
    <t>二、就业扶贫</t>
  </si>
  <si>
    <t>1.外出务工补助</t>
  </si>
  <si>
    <t>2.就业创业补助</t>
  </si>
  <si>
    <t>3.就业创业培训</t>
  </si>
  <si>
    <t>4.技能培训</t>
  </si>
  <si>
    <t>扶贫实用技术培训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</si>
  <si>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</si>
  <si>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</si>
  <si>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</si>
  <si>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</si>
  <si>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</si>
  <si>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</si>
  <si>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</si>
  <si>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</si>
  <si>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</si>
  <si>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</si>
  <si>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</si>
  <si>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</si>
  <si>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3.其他教育扶贫</t>
  </si>
  <si>
    <t>六、健康扶贫</t>
  </si>
  <si>
    <t>1.参加城乡居民基本医疗保险</t>
  </si>
  <si>
    <t>2.参加大病保险</t>
  </si>
  <si>
    <t>3.接受医疗救助</t>
  </si>
  <si>
    <t>4.参加其他补充医疗保险</t>
  </si>
  <si>
    <t>5.参加意外保险</t>
  </si>
  <si>
    <t>6.接受大病（地方病）救治</t>
  </si>
  <si>
    <t>七、危房改造</t>
  </si>
  <si>
    <t>农村危房改造</t>
  </si>
  <si>
    <t>八、金融扶贫</t>
  </si>
  <si>
    <t>1.扶贫小额贷款贴息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</si>
  <si>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</si>
  <si>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</si>
  <si>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</si>
  <si>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</si>
  <si>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</si>
  <si>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</si>
  <si>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</si>
  <si>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</si>
  <si>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</si>
  <si>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</si>
  <si>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</si>
  <si>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</si>
  <si>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</si>
  <si>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</si>
  <si>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</si>
  <si>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交通</t>
  </si>
  <si>
    <t>以工代赈</t>
  </si>
  <si>
    <t>扶贫</t>
  </si>
  <si>
    <t>2.通生产用电</t>
  </si>
  <si>
    <t>3.通生活用电</t>
  </si>
  <si>
    <t>4.光纤宽带接入</t>
  </si>
  <si>
    <t>5.产业路</t>
  </si>
  <si>
    <t>6.其他</t>
  </si>
  <si>
    <t>水利项目</t>
  </si>
  <si>
    <t>十二、村公共服务</t>
  </si>
  <si>
    <t>1.规划保留的村小学改造</t>
  </si>
  <si>
    <t>2.标准化卫生室</t>
  </si>
  <si>
    <t>3.幼儿园建设</t>
  </si>
  <si>
    <t>4.村级文化活动广场</t>
  </si>
  <si>
    <t>十三、项目管理费</t>
  </si>
  <si>
    <t>附件2</t>
  </si>
  <si>
    <r>
      <rPr>
        <sz val="28"/>
        <color theme="1"/>
        <rFont val="方正小标宋简体"/>
        <charset val="134"/>
      </rPr>
      <t xml:space="preserve">柞水县 </t>
    </r>
    <r>
      <rPr>
        <u/>
        <sz val="28"/>
        <color theme="1"/>
        <rFont val="方正小标宋简体"/>
        <charset val="134"/>
      </rPr>
      <t>2018</t>
    </r>
    <r>
      <rPr>
        <sz val="28"/>
        <color theme="1"/>
        <rFont val="方正小标宋简体"/>
        <charset val="134"/>
      </rPr>
      <t xml:space="preserve">年度县级脱贫攻坚项目库明细表 </t>
    </r>
  </si>
  <si>
    <t>项目名称
（自定义名称）</t>
  </si>
  <si>
    <t>项目摘要
（建设内容及规模）</t>
  </si>
  <si>
    <t>项目实施地点</t>
  </si>
  <si>
    <t>规划
年度</t>
  </si>
  <si>
    <t>主管
单位</t>
  </si>
  <si>
    <t>项目
负责
人</t>
  </si>
  <si>
    <t>联系电话</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</si>
  <si>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</si>
  <si>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</si>
  <si>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</si>
  <si>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</si>
  <si>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</si>
  <si>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</si>
  <si>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</si>
  <si>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</si>
  <si>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</si>
  <si>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</si>
  <si>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</si>
  <si>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</si>
  <si>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</si>
  <si>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</si>
  <si>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</si>
  <si>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</si>
  <si>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</si>
  <si>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</si>
  <si>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</si>
  <si>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</si>
  <si>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</si>
  <si>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</si>
  <si>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</si>
  <si>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</si>
  <si>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</si>
  <si>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</si>
  <si>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</si>
  <si>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</si>
  <si>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</si>
  <si>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</si>
  <si>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</si>
  <si>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</si>
  <si>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</si>
  <si>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</si>
  <si>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</si>
  <si>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</si>
  <si>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</si>
  <si>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</si>
  <si>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</si>
  <si>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</si>
  <si>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总 计</t>
  </si>
  <si>
    <t>2020年</t>
  </si>
  <si>
    <t>2021年</t>
  </si>
  <si>
    <t>2018年营盘镇两河村种植养殖项目（村集体经济）</t>
  </si>
  <si>
    <t>地栽木耳50亩，冷水鱼养殖两万尾，食用油加工厂，油菜种植1000亩，核桃科管1500亩、板栗科管1000亩。</t>
  </si>
  <si>
    <t>营盘镇</t>
  </si>
  <si>
    <t>两河村</t>
  </si>
  <si>
    <t>扶贫局</t>
  </si>
  <si>
    <t>唐安民</t>
  </si>
  <si>
    <t>村集体经济带动</t>
  </si>
  <si>
    <t>通过村集体经济带动贫困户增收</t>
  </si>
  <si>
    <t>柞政扶发〔2018〕2号</t>
  </si>
  <si>
    <t>2018年营盘镇丰河村种植养殖等项目（村集体经济）</t>
  </si>
  <si>
    <t>发展地栽木耳50亩，养猪800头、粉条加工厂</t>
  </si>
  <si>
    <t>丰河村</t>
  </si>
  <si>
    <t>骆朝安</t>
  </si>
  <si>
    <t>2018年营盘镇北河村种植养殖项目（村集体经济）</t>
  </si>
  <si>
    <t>发展地栽木耳50亩，养猪800头</t>
  </si>
  <si>
    <t>北河村</t>
  </si>
  <si>
    <t>汪世东</t>
  </si>
  <si>
    <t>2018年营盘镇曹店村种植项目（村集体经济）</t>
  </si>
  <si>
    <t>发展地栽木耳50亩，花卉80亩</t>
  </si>
  <si>
    <t>曹店村</t>
  </si>
  <si>
    <t>朱余宽</t>
  </si>
  <si>
    <t>2018年营盘镇秦丰村种植项目（村集体经济）</t>
  </si>
  <si>
    <t>发展地栽木耳300亩</t>
  </si>
  <si>
    <t>秦丰村</t>
  </si>
  <si>
    <t>吴向阳</t>
  </si>
  <si>
    <t>2018年营盘镇龙潭村地栽木耳项目（村集体经济）目</t>
  </si>
  <si>
    <t>地栽木耳50亩，香菇50亩</t>
  </si>
  <si>
    <t>龙潭村</t>
  </si>
  <si>
    <t>彭方有</t>
  </si>
  <si>
    <t>柞政扶发〔2018〕13号</t>
  </si>
  <si>
    <t>2018年营盘镇朱家湾村产业发展项目（村集体经济）</t>
  </si>
  <si>
    <t>地栽木耳30亩</t>
  </si>
  <si>
    <t>朱家湾村</t>
  </si>
  <si>
    <t>毛家锋</t>
  </si>
  <si>
    <t>13992419926</t>
  </si>
  <si>
    <t>2018年营盘镇药王堂村地栽木耳项目（村集体经济）</t>
  </si>
  <si>
    <t>药王堂村</t>
  </si>
  <si>
    <t>朱恢玲</t>
  </si>
  <si>
    <t>13991444644</t>
  </si>
  <si>
    <t>2018年营盘镇营镇社区种植养殖项目（村集体经济）</t>
  </si>
  <si>
    <t>地栽木耳30亩、土蜂养殖800箱</t>
  </si>
  <si>
    <t>营镇社区</t>
  </si>
  <si>
    <t>房春华</t>
  </si>
  <si>
    <t>2018年营盘镇秦丰村木耳产业发展项目</t>
  </si>
  <si>
    <t>木耳产业发展</t>
  </si>
  <si>
    <t>柞政扶发〔2018〕45号</t>
  </si>
  <si>
    <t>2018年营盘镇两河村木耳产业发展项目</t>
  </si>
  <si>
    <t>2018年营盘镇丰河村木耳产业发展项目</t>
  </si>
  <si>
    <t>2018年营盘镇北河村木耳产业发展项目</t>
  </si>
  <si>
    <t>2018年营盘镇曹店村木耳产业发展项目</t>
  </si>
  <si>
    <t>2018年营盘镇曹店村花卉种植项目</t>
  </si>
  <si>
    <t>花卉80亩</t>
  </si>
  <si>
    <t>柞政扶发〔2018〕43号</t>
  </si>
  <si>
    <t>2018年营盘镇营镇社区种种植养殖项目</t>
  </si>
  <si>
    <t>土蜂养殖1000箱，袋料香菇15万袋，药材种植30亩</t>
  </si>
  <si>
    <t>2018年营盘镇两河村产业发展项目</t>
  </si>
  <si>
    <t>冷水鱼养殖两万尾，食用油加工厂，油菜种植1000亩，核桃科管1500亩、板栗科管1000亩</t>
  </si>
  <si>
    <t>2018年营盘镇北河村生猪养殖项目</t>
  </si>
  <si>
    <t>生猪养殖800头</t>
  </si>
  <si>
    <t>2018年营盘镇丰河村产业发展项目</t>
  </si>
  <si>
    <t>生猪养猪800头、粉条加工厂、药材种植60亩</t>
  </si>
  <si>
    <t>2018年营盘镇北河村养殖项目</t>
  </si>
  <si>
    <t>孵化鸡苗1380只</t>
  </si>
  <si>
    <t>柞水县扶贫开发投资有限公司</t>
  </si>
  <si>
    <t>柞政扶发〔2018〕85号</t>
  </si>
  <si>
    <t>2018年柞水县云岭五味子示范基地</t>
  </si>
  <si>
    <t>改造提升五味子育苗大棚5栋，建立北五味子育苗基地20亩，年育苗100万株，发展北五味子标准化种植基地100亩。</t>
  </si>
  <si>
    <t>营盘</t>
  </si>
  <si>
    <t>农业农村局</t>
  </si>
  <si>
    <t>解江冰</t>
  </si>
  <si>
    <t>通过产业发展带动扶贫</t>
  </si>
  <si>
    <t>带动10户贫困户增收脱贫</t>
  </si>
  <si>
    <t>柞政农发（2018）148号</t>
  </si>
  <si>
    <t>2018年柞水县楚杉食用菌示范基地</t>
  </si>
  <si>
    <t>新建香菇设施大棚20栋，生产香菇菌棒20万袋，建立香菇标准化示范基地20亩。</t>
  </si>
  <si>
    <t>李峰</t>
  </si>
  <si>
    <t>带动30户贫困户脱贫增收</t>
  </si>
  <si>
    <t>2018年乾佑街办车家河村产业发展项目</t>
  </si>
  <si>
    <t>食用菌50亩，水杂果340亩、地载木耳130亩、光伏发电1.3兆瓦</t>
  </si>
  <si>
    <t>乾佑
街办</t>
  </si>
  <si>
    <t>车家河村</t>
  </si>
  <si>
    <t>县扶贫局</t>
  </si>
  <si>
    <t>韩祖东</t>
  </si>
  <si>
    <t>13992442936</t>
  </si>
  <si>
    <t>通过产业发展项目，带动201户贫困户脱贫增收</t>
  </si>
  <si>
    <t>2018年乾佑街办车家河村产业发展项目（村集体经济）</t>
  </si>
  <si>
    <t>食用菌50亩，水杂果340亩、地栽木耳130亩、光伏发电1.3兆瓦</t>
  </si>
  <si>
    <t>通过发展地栽木耳项目，带动201户贫困户脱贫增收</t>
  </si>
  <si>
    <t>2018年乾佑街办什家湾村种植项目（村集体经济）</t>
  </si>
  <si>
    <t>水杂果种植100亩、地栽木耳45亩</t>
  </si>
  <si>
    <t>什家湾村</t>
  </si>
  <si>
    <t>周志勇</t>
  </si>
  <si>
    <t>15829968883</t>
  </si>
  <si>
    <t>通过发展地栽木耳项目，带动40户贫困户脱贫增收</t>
  </si>
  <si>
    <t>2018年乾佑街办什家湾村地栽木耳项目</t>
  </si>
  <si>
    <t>发展地栽木耳30亩</t>
  </si>
  <si>
    <t>2018年乾佑街办北关社区产业发展项目（村集体经济）</t>
  </si>
  <si>
    <t>种植地栽木耳30亩；五味子种植2000亩，养羊100只</t>
  </si>
  <si>
    <t>北关
社区</t>
  </si>
  <si>
    <t>卢功明</t>
  </si>
  <si>
    <t>13909146806</t>
  </si>
  <si>
    <t>通过发展地栽木耳项目，带动15户贫困户脱贫增收</t>
  </si>
  <si>
    <t>2018年乾佑街办石镇社区种植养殖项目（村集体经济）</t>
  </si>
  <si>
    <t>种植连翘200亩，养羊80头，购买鱼苗1万尾</t>
  </si>
  <si>
    <t>石镇
社区</t>
  </si>
  <si>
    <t>张春</t>
  </si>
  <si>
    <t>15891379590</t>
  </si>
  <si>
    <t>通过发展地栽木耳项目，带动24户贫困户脱贫增收</t>
  </si>
  <si>
    <t>柞政扶发〔2018〕67号</t>
  </si>
  <si>
    <t>2018年乾佑街办马房子村种植养殖项目（村集体经济）</t>
  </si>
  <si>
    <t>大棚蔬菜88棚、食用菌66棚、土蜂养殖1100箱、生猪存栏1000头、地载木耳60亩，日光大棚6个</t>
  </si>
  <si>
    <t>马房子村</t>
  </si>
  <si>
    <t>张学斌</t>
  </si>
  <si>
    <t>13259180562</t>
  </si>
  <si>
    <t>通过发展地栽木耳项目，带动78户贫困户脱贫增收</t>
  </si>
  <si>
    <t>2018年乾佑街办梨园村种植项目（村集体经济）</t>
  </si>
  <si>
    <t>吊袋木耳40亩、香菇30亩</t>
  </si>
  <si>
    <t>梨园村</t>
  </si>
  <si>
    <t>袁正华</t>
  </si>
  <si>
    <t>13991480601</t>
  </si>
  <si>
    <t>通过发展地栽木耳项目，带动27户贫困户脱贫增收</t>
  </si>
  <si>
    <t>柞水县荣光设施蔬菜基地</t>
  </si>
  <si>
    <t>建设日光温室5栋，设施大棚20栋，发展设施蔬菜基地40亩。</t>
  </si>
  <si>
    <t>乾佑</t>
  </si>
  <si>
    <t>王学军</t>
  </si>
  <si>
    <t>2018年下梁镇老庵寺村产业发展项目</t>
  </si>
  <si>
    <t>光伏发电100千瓦，垂钓园50亩，电商项目一处、发展袋料香菇100万袋</t>
  </si>
  <si>
    <t>下梁镇</t>
  </si>
  <si>
    <t>老庵寺村</t>
  </si>
  <si>
    <t>余方学</t>
  </si>
  <si>
    <t>通过发展光伏发电100千瓦，垂钓园50亩，电商项目一处发展袋料香菇100万袋，带动153户贫困户增收1200元</t>
  </si>
  <si>
    <t>柞政扶发（2018）2号</t>
  </si>
  <si>
    <t>2018年下梁镇金盆村地栽木耳项目</t>
  </si>
  <si>
    <t>发展地栽木耳50亩</t>
  </si>
  <si>
    <t>金盆村</t>
  </si>
  <si>
    <t>朱正红</t>
  </si>
  <si>
    <t>通过发展地栽木耳50亩带动贫困户增收900元</t>
  </si>
  <si>
    <t>2018年下梁镇西川村吊袋木耳</t>
  </si>
  <si>
    <t>发展吊袋木耳60万袋</t>
  </si>
  <si>
    <t>西川村</t>
  </si>
  <si>
    <t>何照林</t>
  </si>
  <si>
    <t>通过发展发展吊袋木耳60万袋，带动贫困户增收1000元</t>
  </si>
  <si>
    <t>2018年下梁镇胜利村种植、养殖项目</t>
  </si>
  <si>
    <t>发展盆栽花卉20万盆，中蜂养殖1000箱</t>
  </si>
  <si>
    <t>胜利村</t>
  </si>
  <si>
    <t>王金富</t>
  </si>
  <si>
    <t>通过发展盆栽花卉20万盆，中蜂养殖1000箱带动贫困户增收1000元</t>
  </si>
  <si>
    <t>2018年下梁镇新合村种植养殖项目</t>
  </si>
  <si>
    <t>中药材种植49亩，土鸡散养3万只，有机蔬菜种植50亩</t>
  </si>
  <si>
    <t>新合村</t>
  </si>
  <si>
    <t>邓玉安</t>
  </si>
  <si>
    <t>通过发展带动贫困户增收600元</t>
  </si>
  <si>
    <t xml:space="preserve">2018年下梁镇老庵寺村香菇种植项目（村集体经济） </t>
  </si>
  <si>
    <t>香菇种植50万袋</t>
  </si>
  <si>
    <t>通过发展香菇种植50万袋，带动153户贫困户增收1000元</t>
  </si>
  <si>
    <t>柞政扶发（2018）13号</t>
  </si>
  <si>
    <t>2018年下梁镇新合村地栽木耳项目（村集体经济）</t>
  </si>
  <si>
    <t>地栽木耳50亩</t>
  </si>
  <si>
    <t>通过发展地栽木耳50亩带动贫困户增收1200元</t>
  </si>
  <si>
    <t>2018年下梁镇四新村地栽木耳项目（村集体经济）</t>
  </si>
  <si>
    <t>四新村</t>
  </si>
  <si>
    <t>杜鹏</t>
  </si>
  <si>
    <t>通过地栽木耳50亩带动154户贫困户增收1000元</t>
  </si>
  <si>
    <t xml:space="preserve">2018年下梁镇西川村吊袋木耳项目（村集体经济） </t>
  </si>
  <si>
    <t>通过发展吊袋木耳60万袋带动147户贫困户增收1000元</t>
  </si>
  <si>
    <t xml:space="preserve">2018年下梁镇金盆村地栽木耳项目（村集体经济） </t>
  </si>
  <si>
    <t>通过发展地栽木耳发展地栽木耳50亩带动116户贫困户增收900元</t>
  </si>
  <si>
    <t>2018年下梁镇沙坪社区产业项目（村集体经济）</t>
  </si>
  <si>
    <t>养鸡3万只，豆制品加工1330吨</t>
  </si>
  <si>
    <t>沙坪社区</t>
  </si>
  <si>
    <t>冯道顺</t>
  </si>
  <si>
    <t>通过养鸡3万只，豆制品加工1330吨带动贫困户增收1000元</t>
  </si>
  <si>
    <t>柞政扶发（2018）46号</t>
  </si>
  <si>
    <t>2018年下梁镇明星社区产业项目（村集体经济）</t>
  </si>
  <si>
    <t>酿酒10吨</t>
  </si>
  <si>
    <t>明星社区</t>
  </si>
  <si>
    <t>华勇</t>
  </si>
  <si>
    <t>通过发展酿酒10吨带动70户贫困户增收1000元</t>
  </si>
  <si>
    <t>2018年下梁镇沙坪社区产业发展项目</t>
  </si>
  <si>
    <t>柞政扶发（2018）43号</t>
  </si>
  <si>
    <t>2018年下梁镇明星社区产业发展项目</t>
  </si>
  <si>
    <t>通过发展酿酒10吨带动74户贫困户增收1000元</t>
  </si>
  <si>
    <t>2018年下梁镇胜利村产业发展项目</t>
  </si>
  <si>
    <t>发展盆栽花卉20万盆，光伏42千瓦</t>
  </si>
  <si>
    <t>通过发展盆栽花卉20万盆，光伏42千瓦，带动贫困户增收1000元</t>
  </si>
  <si>
    <t>2018年下梁镇老庵寺村产业项目</t>
  </si>
  <si>
    <t>2018年下梁镇老庵寺深度贫困村村集体经济发展项目资金</t>
  </si>
  <si>
    <t>通过深度贫困村村集体经济发展项目资金带动贫困户增收800元</t>
  </si>
  <si>
    <t>柞政扶发（2018）45号</t>
  </si>
  <si>
    <t>2018年下梁镇金盆村木耳产业项目</t>
  </si>
  <si>
    <t>2018年下梁镇金盆村深度贫困村村集体经济发展项目资金</t>
  </si>
  <si>
    <t>2018年下梁镇西川村木耳产业项目</t>
  </si>
  <si>
    <t>2018年下梁镇西川村深度贫困村村集体经济发展项目资金</t>
  </si>
  <si>
    <t>2018年下梁镇胜利村产业项目</t>
  </si>
  <si>
    <t>2018年下梁镇胜利村深度贫困村村集体经济发展项目资金</t>
  </si>
  <si>
    <t>2018年下梁镇胜利村仔猪繁育</t>
  </si>
  <si>
    <t>仔猪繁育118头</t>
  </si>
  <si>
    <t>产业带动</t>
  </si>
  <si>
    <t>解决贫困户产业发展困难。</t>
  </si>
  <si>
    <t>柞政扶发[2018]85号</t>
  </si>
  <si>
    <t>2018年下梁镇金盆村孵化鸡苗、仔猪繁育</t>
  </si>
  <si>
    <t>孵化鸡苗1070只、仔猪繁育83头</t>
  </si>
  <si>
    <t>2018年下梁镇老庵寺村孵化鸡苗、仔猪繁育</t>
  </si>
  <si>
    <t>孵化鸡苗1500只、仔猪繁育141头</t>
  </si>
  <si>
    <t>2018年下梁镇新合村仔猪繁育</t>
  </si>
  <si>
    <t>仔猪繁育130头</t>
  </si>
  <si>
    <t>2018年下梁镇西川村孵化鸡苗、仔猪繁育</t>
  </si>
  <si>
    <t>孵化鸡苗1245只、仔猪繁育87头</t>
  </si>
  <si>
    <t>2018年下梁镇石瓮社区孵化鸡苗</t>
  </si>
  <si>
    <t>孵化鸡苗896只</t>
  </si>
  <si>
    <t>石瓮社区</t>
  </si>
  <si>
    <t>张国学</t>
  </si>
  <si>
    <t>2018年柞水县秦峰黑木耳产业基地</t>
  </si>
  <si>
    <t>生产地栽黑木耳菌棒50万袋，提升木耳采摘观光园20亩，建设大田地栽黑木耳观光基地40亩。设计木耳小镇旅游线路，提升木耳小镇公共服务，加强木耳小镇管理，年接待游客50万人次。</t>
  </si>
  <si>
    <t>下梁</t>
  </si>
  <si>
    <t>吴礼健</t>
  </si>
  <si>
    <t>13363988883</t>
  </si>
  <si>
    <t>带动50户贫困户增收脱贫</t>
  </si>
  <si>
    <t>2018年柞水县老庵寺食用菌示范基地</t>
  </si>
  <si>
    <t>改造提升香菇设施大棚10栋，新建钢架设施大棚8栋，生产香菇菌棒20万袋，推广层架式栽培技术，建立香菇立体栽培示范基地10亩。培训农民技术员15人次。</t>
  </si>
  <si>
    <t>郭皓</t>
  </si>
  <si>
    <t>带动25户贫困户增收脱贫</t>
  </si>
  <si>
    <t>2018年柞水县大宏土鸡养殖示范基地</t>
  </si>
  <si>
    <t>改造提升标准化鸡舍1500平方米，散养场地2000平方米，建立种鸡群500组，养殖土鸡2000只，在县城桃园建立土鸡蛋销售店和电商销售平台。</t>
  </si>
  <si>
    <t>田平</t>
  </si>
  <si>
    <t>2018年柞水县峰火土鸡养殖示范基地</t>
  </si>
  <si>
    <t>改造提升标准化鸡舍1000平方米，散养场地2000平方米，养殖土鸡3000只。培训农民技术员30人次。</t>
  </si>
  <si>
    <t>周波</t>
  </si>
  <si>
    <t>带动40户贫困户增收脱贫</t>
  </si>
  <si>
    <t>2018年柞水县广源肉牛养殖基地</t>
  </si>
  <si>
    <t>建设标准化圈舍1500平方米，引进种牛20头，养殖商品肉牛130头。</t>
  </si>
  <si>
    <t>田鑫8</t>
  </si>
  <si>
    <t>带动20户贫困户增收脱贫</t>
  </si>
  <si>
    <t>2018年柞水县圣福黑猪养殖基地</t>
  </si>
  <si>
    <t>建设标准化圈舍5000平方米，引进养殖二元母猪150头，存栏商品猪800头，年出栏2000头。</t>
  </si>
  <si>
    <t>朱家秀</t>
  </si>
  <si>
    <t>2018年柞水县老庵寺高山茶叶种植基地</t>
  </si>
  <si>
    <t>建设标准化高山密植茶园500亩。</t>
  </si>
  <si>
    <t>霍海波</t>
  </si>
  <si>
    <t>2018年柞水县金盆菌苞生产线</t>
  </si>
  <si>
    <t>新建标准化菌苞生产厂房2000平方米，购置安装2000万袋菌苞生产线1条，配套设备设施到位，正常生产运营。</t>
  </si>
  <si>
    <t>赵少康</t>
  </si>
  <si>
    <t>柞政农发（2018）147号</t>
  </si>
  <si>
    <t>2018年小岭镇常湾村地栽木耳项目（村集体经济）</t>
  </si>
  <si>
    <t>小岭镇</t>
  </si>
  <si>
    <t>常湾村</t>
  </si>
  <si>
    <t>党闯政</t>
  </si>
  <si>
    <t>村集体经济产业带动</t>
  </si>
  <si>
    <r>
      <rPr>
        <sz val="12"/>
        <rFont val="宋体"/>
        <charset val="134"/>
      </rPr>
      <t>通过村集体经济木耳产业带动</t>
    </r>
    <r>
      <rPr>
        <sz val="12"/>
        <color theme="1"/>
        <rFont val="宋体"/>
        <charset val="134"/>
      </rPr>
      <t>142</t>
    </r>
    <r>
      <rPr>
        <sz val="12"/>
        <rFont val="宋体"/>
        <charset val="134"/>
      </rPr>
      <t>贫困户增收</t>
    </r>
  </si>
  <si>
    <t>2018年小岭镇岭丰村地栽木耳项目（村集体经济）</t>
  </si>
  <si>
    <t>岭丰村</t>
  </si>
  <si>
    <t>吴建国</t>
  </si>
  <si>
    <r>
      <rPr>
        <sz val="12"/>
        <rFont val="宋体"/>
        <charset val="134"/>
      </rPr>
      <t>通过村集体经济木耳产业带动</t>
    </r>
    <r>
      <rPr>
        <sz val="12"/>
        <color theme="1"/>
        <rFont val="宋体"/>
        <charset val="134"/>
      </rPr>
      <t>104</t>
    </r>
    <r>
      <rPr>
        <sz val="12"/>
        <rFont val="宋体"/>
        <charset val="134"/>
      </rPr>
      <t>贫困户增收</t>
    </r>
  </si>
  <si>
    <t>2018年小岭镇李砭村地栽木耳项目（村集体经济）</t>
  </si>
  <si>
    <t>李砭村</t>
  </si>
  <si>
    <t>刘作斌</t>
  </si>
  <si>
    <r>
      <rPr>
        <sz val="12"/>
        <rFont val="宋体"/>
        <charset val="134"/>
      </rPr>
      <t>通过村集体经济木耳产业带动</t>
    </r>
    <r>
      <rPr>
        <sz val="12"/>
        <color theme="1"/>
        <rFont val="宋体"/>
        <charset val="134"/>
      </rPr>
      <t>24</t>
    </r>
    <r>
      <rPr>
        <sz val="12"/>
        <rFont val="宋体"/>
        <charset val="134"/>
      </rPr>
      <t>贫困户增收</t>
    </r>
  </si>
  <si>
    <t>2018年小岭镇金米村地栽木耳项目（村集体经济）</t>
  </si>
  <si>
    <t>金米村</t>
  </si>
  <si>
    <t>江百川</t>
  </si>
  <si>
    <r>
      <rPr>
        <sz val="12"/>
        <rFont val="宋体"/>
        <charset val="134"/>
      </rPr>
      <t>通过村集体经济木耳产业带动</t>
    </r>
    <r>
      <rPr>
        <sz val="12"/>
        <color theme="1"/>
        <rFont val="宋体"/>
        <charset val="134"/>
      </rPr>
      <t>137</t>
    </r>
    <r>
      <rPr>
        <sz val="12"/>
        <rFont val="宋体"/>
        <charset val="134"/>
      </rPr>
      <t>贫困户增收</t>
    </r>
  </si>
  <si>
    <t>2018年小岭镇罗庄社区地栽木耳项目（村集体经济）</t>
  </si>
  <si>
    <t>罗庄社区</t>
  </si>
  <si>
    <t>朱忠印</t>
  </si>
  <si>
    <r>
      <rPr>
        <sz val="12"/>
        <rFont val="宋体"/>
        <charset val="134"/>
      </rPr>
      <t>通过村集体经济木耳产业带动</t>
    </r>
    <r>
      <rPr>
        <sz val="12"/>
        <color theme="1"/>
        <rFont val="宋体"/>
        <charset val="134"/>
      </rPr>
      <t>201</t>
    </r>
    <r>
      <rPr>
        <sz val="12"/>
        <rFont val="宋体"/>
        <charset val="134"/>
      </rPr>
      <t>贫困户增收</t>
    </r>
  </si>
  <si>
    <t>2018年小岭镇李砭村地栽木耳项目</t>
  </si>
  <si>
    <t>带动105户贫困户增收，户均增收342元</t>
  </si>
  <si>
    <t>2018年小岭镇常湾村地栽木耳项目</t>
  </si>
  <si>
    <t>地栽木耳100亩</t>
  </si>
  <si>
    <t>带动316户贫困户增收，户均增收506元</t>
  </si>
  <si>
    <t>2018年小岭镇罗庄社区地栽木耳项目</t>
  </si>
  <si>
    <t>地载木耳80亩</t>
  </si>
  <si>
    <t>带动201户贫困户增收，户均增收517元</t>
  </si>
  <si>
    <t>2018年小岭镇深度贫困村木耳产业发展项目</t>
  </si>
  <si>
    <t>地栽木耳</t>
  </si>
  <si>
    <r>
      <rPr>
        <sz val="12"/>
        <rFont val="宋体"/>
        <charset val="134"/>
      </rPr>
      <t>通过村集体经济木耳产业带动</t>
    </r>
    <r>
      <rPr>
        <sz val="12"/>
        <color theme="1"/>
        <rFont val="宋体"/>
        <charset val="134"/>
      </rPr>
      <t>316</t>
    </r>
    <r>
      <rPr>
        <sz val="12"/>
        <rFont val="宋体"/>
        <charset val="134"/>
      </rPr>
      <t>贫困户增收</t>
    </r>
  </si>
  <si>
    <t>2018年生物颗粒剂加工厂</t>
  </si>
  <si>
    <t>建设标准化生产厂房2000平方米，购置生物颗粒剂加工生产线1条，回收全县木耳废弃菌苞，利用农作物桔杆，年生产加工颗粒剂1000吨</t>
  </si>
  <si>
    <t>小岭</t>
  </si>
  <si>
    <t>陈锋</t>
  </si>
  <si>
    <t>带动5户贫困户增收脱贫</t>
  </si>
  <si>
    <t>2018年柞水县利阳豆制品加工</t>
  </si>
  <si>
    <t>新建豆制品加工厂房1000平方米，引进豆制品加工生产线1条，年加工豆制品500吨，带动养猪户20户。</t>
  </si>
  <si>
    <t>汪义富</t>
  </si>
  <si>
    <t>2018年柞水县金米菌苞生产线</t>
  </si>
  <si>
    <t>新建标准化菌苞生产厂房5500平方米，购置安装2000万袋菌苞生产线1条，配套设备设施到位，正常生产运营。</t>
  </si>
  <si>
    <t>赵波</t>
  </si>
  <si>
    <t>带动30户贫困户增收脱贫</t>
  </si>
  <si>
    <t>2018年小岭镇岭丰村仔猪繁育项目</t>
  </si>
  <si>
    <t>仔猪繁育92头</t>
  </si>
  <si>
    <r>
      <rPr>
        <sz val="12"/>
        <rFont val="宋体"/>
        <charset val="134"/>
      </rPr>
      <t>通过村集体经济木耳产业带动</t>
    </r>
    <r>
      <rPr>
        <sz val="12"/>
        <color theme="1"/>
        <rFont val="宋体"/>
        <charset val="134"/>
      </rPr>
      <t>92</t>
    </r>
    <r>
      <rPr>
        <sz val="12"/>
        <rFont val="宋体"/>
        <charset val="134"/>
      </rPr>
      <t>贫困户增收</t>
    </r>
  </si>
  <si>
    <t>2018年小岭镇常湾村仔猪繁育项目</t>
  </si>
  <si>
    <t>仔猪繁育83头</t>
  </si>
  <si>
    <r>
      <rPr>
        <sz val="12"/>
        <rFont val="宋体"/>
        <charset val="134"/>
      </rPr>
      <t>通过村集体经济木耳产业带动</t>
    </r>
    <r>
      <rPr>
        <sz val="12"/>
        <color theme="1"/>
        <rFont val="宋体"/>
        <charset val="134"/>
      </rPr>
      <t>80</t>
    </r>
    <r>
      <rPr>
        <sz val="12"/>
        <rFont val="宋体"/>
        <charset val="134"/>
      </rPr>
      <t>贫困户增收</t>
    </r>
  </si>
  <si>
    <t>2018年凤凰镇皂河村地栽木耳项目（村集体经济）</t>
  </si>
  <si>
    <t>凤凰镇</t>
  </si>
  <si>
    <t>皂河村</t>
  </si>
  <si>
    <t>何乐贵</t>
  </si>
  <si>
    <t xml:space="preserve"> </t>
  </si>
  <si>
    <t>带动贫困户发展木耳产业增收</t>
  </si>
  <si>
    <t>带动96户贫困户增收</t>
  </si>
  <si>
    <t>2018年凤凰镇龙潭村地栽木耳项目（村集体经济）</t>
  </si>
  <si>
    <t>何降玲</t>
  </si>
  <si>
    <t>带动85户贫困户增收</t>
  </si>
  <si>
    <t>2018年凤凰镇双河村地栽木耳项目（村集体经济）</t>
  </si>
  <si>
    <t>双河村</t>
  </si>
  <si>
    <t>王治琴</t>
  </si>
  <si>
    <t>带动97户贫困户增收</t>
  </si>
  <si>
    <t>2018年凤凰镇宽坪村地栽木耳项目（村集体经济）</t>
  </si>
  <si>
    <t>宽坪村</t>
  </si>
  <si>
    <t>匡丕海</t>
  </si>
  <si>
    <t>带动60户贫困户增收</t>
  </si>
  <si>
    <t>2018年凤凰镇金凤村地栽木耳项目（村集体经济）</t>
  </si>
  <si>
    <t>金凤村</t>
  </si>
  <si>
    <t>魏玉玲</t>
  </si>
  <si>
    <t>15929651199</t>
  </si>
  <si>
    <t>带动50户贫困户增收</t>
  </si>
  <si>
    <t>2018年凤凰镇清水村地栽木耳项目（村集体经济）</t>
  </si>
  <si>
    <t>清水村</t>
  </si>
  <si>
    <t>党  伟</t>
  </si>
  <si>
    <t>带动57户贫困户增收</t>
  </si>
  <si>
    <t>2018年凤凰镇桃园村产业发展项目（村集体经济）</t>
  </si>
  <si>
    <t>地栽木耳30亩、光伏后续建设8KW及电力并网</t>
  </si>
  <si>
    <t>桃园村</t>
  </si>
  <si>
    <t>孟晖</t>
  </si>
  <si>
    <t>带动41户贫困户增收</t>
  </si>
  <si>
    <t>2018年凤凰镇大寺沟村地栽木耳项目（村集体经济）</t>
  </si>
  <si>
    <t>大寺沟村</t>
  </si>
  <si>
    <t>张德成</t>
  </si>
  <si>
    <t>带动37户贫困户增收</t>
  </si>
  <si>
    <t>2018年凤凰镇凤镇街社区地栽木耳项目（村集体经济）</t>
  </si>
  <si>
    <t>凤镇街社区</t>
  </si>
  <si>
    <t>黄让平</t>
  </si>
  <si>
    <t>带动10户贫困户增收</t>
  </si>
  <si>
    <t>2018年凤凰镇金凤村吊袋木耳项目</t>
  </si>
  <si>
    <t>吊袋木耳5亩</t>
  </si>
  <si>
    <t>带动54户贫困户增收</t>
  </si>
  <si>
    <t>2018年凤凰镇清水村地栽木耳项目</t>
  </si>
  <si>
    <t>地栽木耳87亩</t>
  </si>
  <si>
    <t>2018年凤凰镇桃园村产业项目</t>
  </si>
  <si>
    <t>地栽木耳30亩,光伏后续建设8KW及电力并网</t>
  </si>
  <si>
    <t>带动贫困户发展木耳、光伏产业增收</t>
  </si>
  <si>
    <t>带动32户贫困户增收</t>
  </si>
  <si>
    <t>2018年凤凰镇大寺沟村种植养殖项目</t>
  </si>
  <si>
    <t>带动65户贫困户增收</t>
  </si>
  <si>
    <t>2018年凤凰镇双河村木耳产业发展</t>
  </si>
  <si>
    <t>2018年凤凰镇龙潭村仔猪繁育</t>
  </si>
  <si>
    <t>仔猪繁育131头</t>
  </si>
  <si>
    <t>带动贫困户发展仔猪繁育产业增收</t>
  </si>
  <si>
    <t>解决83户贫困户产业发展困难</t>
  </si>
  <si>
    <t>2018年凤凰镇皂河村孵化鸡苗</t>
  </si>
  <si>
    <t>孵化鸡苗4844只</t>
  </si>
  <si>
    <t>带动贫困户发展孵化鸡苗产业增收</t>
  </si>
  <si>
    <t>解决230户贫困户产业发展困难</t>
  </si>
  <si>
    <t>2018年柞水县金凤菌苞生产线</t>
  </si>
  <si>
    <t xml:space="preserve">新建标准化菌苞生产厂房5600平方米，购置安装2000万袋菌苞生产线1条，配套设备设施到位，正常生产运营。              </t>
  </si>
  <si>
    <t>凤凰</t>
  </si>
  <si>
    <t>赵波5</t>
  </si>
  <si>
    <t>2018年杏坪镇肖台村地栽木耳项目（村集体经济）</t>
  </si>
  <si>
    <t>地栽木耳400亩</t>
  </si>
  <si>
    <t>杏坪镇</t>
  </si>
  <si>
    <t>肖台村</t>
  </si>
  <si>
    <t>杜福旺</t>
  </si>
  <si>
    <t>13991461963</t>
  </si>
  <si>
    <t>产业带动扶贫</t>
  </si>
  <si>
    <t>柞政扶发[2018]2号</t>
  </si>
  <si>
    <t>2018年杏坪镇腰庄村产业项目</t>
  </si>
  <si>
    <t>构树种植200亩，光伏发电19.6千瓦、服饰加工16万件</t>
  </si>
  <si>
    <t>腰庄村</t>
  </si>
  <si>
    <t>饶顺海</t>
  </si>
  <si>
    <t>18220895385</t>
  </si>
  <si>
    <t>柞政扶发（2018）67号</t>
  </si>
  <si>
    <t>2018年杏坪镇联丰村产业项目</t>
  </si>
  <si>
    <t>养牛场建设、养牛200头，科管水杂果300亩，香椿3000亩</t>
  </si>
  <si>
    <t>联丰村</t>
  </si>
  <si>
    <t>齐长珊</t>
  </si>
  <si>
    <t>15291675666</t>
  </si>
  <si>
    <t>柞政扶发（2018）60号</t>
  </si>
  <si>
    <t>2018年杏坪镇联合村产业项目</t>
  </si>
  <si>
    <t>萱木瓜种植500亩</t>
  </si>
  <si>
    <t>联合村</t>
  </si>
  <si>
    <t>李开贵</t>
  </si>
  <si>
    <t>17729419125</t>
  </si>
  <si>
    <t>2018年杏坪镇晨光村产业项目</t>
  </si>
  <si>
    <t>80千瓦光伏发电、中药材种植100亩、构树种植及其他经济作物200亩</t>
  </si>
  <si>
    <t>晨光村</t>
  </si>
  <si>
    <t>章明义</t>
  </si>
  <si>
    <t>18392924128</t>
  </si>
  <si>
    <t>2018年杏坪镇云蒙村木耳种植项目</t>
  </si>
  <si>
    <t>段木耳500架</t>
  </si>
  <si>
    <t>云蒙村</t>
  </si>
  <si>
    <t>魏长芝</t>
  </si>
  <si>
    <t>18329890276</t>
  </si>
  <si>
    <t>2018年杏坪镇油房村产业项目</t>
  </si>
  <si>
    <t>构树种植200亩，生猪养殖800头</t>
  </si>
  <si>
    <t>油房村</t>
  </si>
  <si>
    <t>郭贞贵</t>
  </si>
  <si>
    <t>13429741603</t>
  </si>
  <si>
    <t>2018年杏坪镇天埫村种植项目</t>
  </si>
  <si>
    <t>发展中药材及构树种植2000亩</t>
  </si>
  <si>
    <t>天埫村</t>
  </si>
  <si>
    <t>王会亮</t>
  </si>
  <si>
    <t>15029895496</t>
  </si>
  <si>
    <t>2018年杏坪镇党台村地栽木耳项目（村集体经济）</t>
  </si>
  <si>
    <t>发展木耳120亩</t>
  </si>
  <si>
    <t>党台村</t>
  </si>
  <si>
    <t>邓有军</t>
  </si>
  <si>
    <t>13991486782</t>
  </si>
  <si>
    <t>发展地栽木耳120亩</t>
  </si>
  <si>
    <t>柞政扶发[2018]13号</t>
  </si>
  <si>
    <t>2018年杏坪镇柴庄社区构树种植项目（变更）</t>
  </si>
  <si>
    <t>构树种植100亩</t>
  </si>
  <si>
    <t>柴庄社区</t>
  </si>
  <si>
    <t>谈为印</t>
  </si>
  <si>
    <t>13991486701</t>
  </si>
  <si>
    <t>2018年杏坪镇严坪村地栽木耳项目（村集体经济）</t>
  </si>
  <si>
    <t>严坪村</t>
  </si>
  <si>
    <t>王观峰</t>
  </si>
  <si>
    <t>15091566558</t>
  </si>
  <si>
    <t>2018年杏坪镇杏坪社区艾蒿种植项目</t>
  </si>
  <si>
    <t>种植艾蒿400亩</t>
  </si>
  <si>
    <t>杏坪社区</t>
  </si>
  <si>
    <t>孔祥力</t>
  </si>
  <si>
    <t>15109180665</t>
  </si>
  <si>
    <t>2018年杏坪镇中山村种植项目（村集体经济）</t>
  </si>
  <si>
    <t>种植中药材800亩</t>
  </si>
  <si>
    <t>中山村</t>
  </si>
  <si>
    <t>鲍堂文</t>
  </si>
  <si>
    <t>17719728732</t>
  </si>
  <si>
    <t>2018年杏坪镇中台村茶园项目</t>
  </si>
  <si>
    <t>新建500亩茶园</t>
  </si>
  <si>
    <t>中台村</t>
  </si>
  <si>
    <t>刘久明</t>
  </si>
  <si>
    <t>15029891928</t>
  </si>
  <si>
    <t>2018年杏坪镇杏坪社区产业项目</t>
  </si>
  <si>
    <t>光伏发电1兆瓦、艾叶种植400亩、艾产品加工11000余件</t>
  </si>
  <si>
    <t>2018年杏坪镇中山村光伏发电、中药材种植项目</t>
  </si>
  <si>
    <t>41.58千瓦光伏发电、1500亩中药材种植</t>
  </si>
  <si>
    <t>柞政扶发[2018]43号</t>
  </si>
  <si>
    <t>2018年杏坪镇中台村茶树种植、光伏发电项目</t>
  </si>
  <si>
    <t>500亩茶树种植、35.64千瓦光伏发电</t>
  </si>
  <si>
    <t>2018年杏坪镇严坪村构树种植项目</t>
  </si>
  <si>
    <t>种植构树520亩</t>
  </si>
  <si>
    <t>2018年杏坪镇柴庄社区产业项目</t>
  </si>
  <si>
    <t>43.2千瓦光伏发电、中药材种植200亩</t>
  </si>
  <si>
    <t>2018年杏坪镇云蒙村光伏发电、酿酒项目</t>
  </si>
  <si>
    <t>40千瓦光伏发电、修建酒厂及购买酿酒设备</t>
  </si>
  <si>
    <t>生猪养殖1000头、肉驴养殖300头、35.6千瓦的光伏发电项目</t>
  </si>
  <si>
    <t>2018年杏坪镇天埫村烤烟、光伏、中药材及构树种植项目</t>
  </si>
  <si>
    <t>烤烟种植45亩、光伏发电41千瓦、中药材种植150亩、构树种植50亩</t>
  </si>
  <si>
    <t>2018年杏坪镇油房村木耳项目</t>
  </si>
  <si>
    <t>2018年杏坪镇天埫村木耳项目</t>
  </si>
  <si>
    <t>2018年杏坪镇云蒙村木耳项目</t>
  </si>
  <si>
    <t>2018年杏坪镇联丰村孵化鸡苗、仔猪繁育项目</t>
  </si>
  <si>
    <t>孵化鸡苗5627只、仔猪繁育119头</t>
  </si>
  <si>
    <t>产业扶持</t>
  </si>
  <si>
    <t>解决304户贫困户产业发展困难。</t>
  </si>
  <si>
    <t>2018年杏坪镇肖台村仔猪繁育项目</t>
  </si>
  <si>
    <t>仔猪繁育60头</t>
  </si>
  <si>
    <t>解决36户贫困户产业发展困难。</t>
  </si>
  <si>
    <t>2018年柞水县联丰肉牛养殖基地</t>
  </si>
  <si>
    <t>建设标准化圈舍1200平方米，引进种牛10头，养殖商品肉牛120头。</t>
  </si>
  <si>
    <t>杏坪</t>
  </si>
  <si>
    <t>徐孔玺</t>
  </si>
  <si>
    <t>2018年柞水县伟航构树育苗基地</t>
  </si>
  <si>
    <t>新建钢架设施大棚15栋，建设构树育苗基地20亩，建立构树种植基地1000亩。</t>
  </si>
  <si>
    <t>谈伟伟</t>
  </si>
  <si>
    <t>2018年柞水县肖台菌苞生产线</t>
  </si>
  <si>
    <t>新建标准化菌苞生产厂房14000平方米，购置安装2000万袋菌苞生产线1条，配套设备设施到位，正常生产运营。</t>
  </si>
  <si>
    <t>2018年红岩寺镇盘龙寺村中药材种植加工项目（村集体经济）</t>
  </si>
  <si>
    <t>种植连翘、菊花等中药材500亩</t>
  </si>
  <si>
    <t>红岩寺镇</t>
  </si>
  <si>
    <t>盘龙寺村</t>
  </si>
  <si>
    <t>王云霞</t>
  </si>
  <si>
    <t>村集体经济带动贫困户增收</t>
  </si>
  <si>
    <t>通过发展产业，带动74户贫困户增收</t>
  </si>
  <si>
    <t>2018年红岩寺镇闫坪村地栽木耳项目（村集体经济）</t>
  </si>
  <si>
    <t>地栽木耳35.76亩</t>
  </si>
  <si>
    <t>闫坪村</t>
  </si>
  <si>
    <t>桂南均</t>
  </si>
  <si>
    <t>通过发展产业，带动88户贫困户增收</t>
  </si>
  <si>
    <t>2018年红岩寺镇张坪村产业项目</t>
  </si>
  <si>
    <t>分布式光伏发电100千瓦，种植花椒500亩</t>
  </si>
  <si>
    <t>张坪村</t>
  </si>
  <si>
    <t>陈新文</t>
  </si>
  <si>
    <t>通过发展产业，带动133户贫困户增收</t>
  </si>
  <si>
    <t>柞政扶发〔2018〕44号</t>
  </si>
  <si>
    <t>2018年红岩寺镇大沙河村地栽木耳项目（村集体经济）</t>
  </si>
  <si>
    <t>地栽木耳20亩，种植香菇10亩，大棚蔬菜10亩，中药材300亩</t>
  </si>
  <si>
    <t>大沙河村</t>
  </si>
  <si>
    <t>黄传德</t>
  </si>
  <si>
    <t>通过发展产业，带动127户贫困户增收</t>
  </si>
  <si>
    <t>2018年红岩寺镇盘龙寺村种植项目（村集体经济）</t>
  </si>
  <si>
    <t>新种植茯苓30亩，建种薯库及基础设施共570平方米</t>
  </si>
  <si>
    <t>2018年红岩寺镇掌上村地栽木耳项目（村集体经济）</t>
  </si>
  <si>
    <t>地栽木耳20亩</t>
  </si>
  <si>
    <t>掌上村</t>
  </si>
  <si>
    <t>舒施武</t>
  </si>
  <si>
    <t>通过发展产业，带动84户贫困户增收</t>
  </si>
  <si>
    <t>2018年红岩寺镇跃进村产业发展项目（村集体经济）</t>
  </si>
  <si>
    <t>地栽木耳10.51亩；连翘50亩</t>
  </si>
  <si>
    <t>跃进村</t>
  </si>
  <si>
    <t>伍箴林</t>
  </si>
  <si>
    <t>通过发展产业，带动42户贫困户增收</t>
  </si>
  <si>
    <t>2018年红岩寺镇本地湾村产业发展项目（村集体经济）</t>
  </si>
  <si>
    <t>种植连翘350亩、种植苍术180亩</t>
  </si>
  <si>
    <t>本地湾村</t>
  </si>
  <si>
    <t>张贻选</t>
  </si>
  <si>
    <t>通过发展产业，带动72户贫困户增收</t>
  </si>
  <si>
    <t>2018年红岩寺镇红岩社区产业发展项目（村集体经济）</t>
  </si>
  <si>
    <t>红岩社区</t>
  </si>
  <si>
    <t>熊世安</t>
  </si>
  <si>
    <t>通过发展产业，带动43户贫困户增收</t>
  </si>
  <si>
    <t>2018年红岩寺镇红安村地栽木耳项目（村集体经济）</t>
  </si>
  <si>
    <t>地栽木耳22亩</t>
  </si>
  <si>
    <t>红安村</t>
  </si>
  <si>
    <t>陈付贵</t>
  </si>
  <si>
    <t>通过发展产业，带动105户贫困户增收</t>
  </si>
  <si>
    <t>2018年红岩寺镇正沟村地栽木耳项目（村集体经济）</t>
  </si>
  <si>
    <t>地栽木耳10亩，连翘
100亩</t>
  </si>
  <si>
    <t>正沟村</t>
  </si>
  <si>
    <t>余永汉</t>
  </si>
  <si>
    <t>通过发展产业，带动94户贫困户增收</t>
  </si>
  <si>
    <t>2018年红岩寺镇本地湾村服装加工项目</t>
  </si>
  <si>
    <t>年加工销售服装10000件</t>
  </si>
  <si>
    <t>带动72户贫困户，年底户均增收500元</t>
  </si>
  <si>
    <t>2018年红岩寺镇红岩社区粉条加工项目</t>
  </si>
  <si>
    <t>建设300平方米粉条加工厂</t>
  </si>
  <si>
    <t>带动25户贫困户，年底户均增收1000元</t>
  </si>
  <si>
    <t>2018年红岩寺镇红安村苍术育苗项目</t>
  </si>
  <si>
    <t>苍术大棚育苗23亩</t>
  </si>
  <si>
    <t>带动105户贫困户，年底户均增收500元</t>
  </si>
  <si>
    <t>2018年红岩寺镇正沟村产业发展项目</t>
  </si>
  <si>
    <t>猪苓种植10亩、中华蜂养殖500箱、连翘种植新增1000亩、种植油菜500亩</t>
  </si>
  <si>
    <t>带动94户贫困户，年年底户均增收500元</t>
  </si>
  <si>
    <t>2018年红岩寺镇张坪村产业发展项目</t>
  </si>
  <si>
    <t>核桃、中药材等农副产品收购、加工、包装、销售50吨</t>
  </si>
  <si>
    <t>带动35户贫困户，年底户均增收300元</t>
  </si>
  <si>
    <t>2018年红岩寺镇大沙河村孵化鸡苗项目</t>
  </si>
  <si>
    <t>孵化鸡苗630只（扩建）</t>
  </si>
  <si>
    <t>县扶贫开发投资有限公司</t>
  </si>
  <si>
    <t>产业发展带动贫困户增收</t>
  </si>
  <si>
    <t>解决13户贫困户产业发展困难。</t>
  </si>
  <si>
    <t>2018年红岩寺镇盘龙寺村村孵化鸡苗项目</t>
  </si>
  <si>
    <t>孵化鸡苗860只（扩建）</t>
  </si>
  <si>
    <t>解决82户贫困户产业发展困难。</t>
  </si>
  <si>
    <t>2018年柞水县菇香源食用菌示范基地</t>
  </si>
  <si>
    <t>改造香菇设施大棚20栋，生产香菇菌棒20万袋，建立香菇标准化示范基地20亩。培训农民技术员15人次</t>
  </si>
  <si>
    <t>红岩寺</t>
  </si>
  <si>
    <t>陈伟</t>
  </si>
  <si>
    <t>2018年柞水县隆锦土鸡养殖示范基地</t>
  </si>
  <si>
    <t>新建养鸡大棚1000平方米，散养场地2000平方米，养殖土鸡3000只。培训农民技术员15人次.</t>
  </si>
  <si>
    <t>杨勇</t>
  </si>
  <si>
    <t>2018年柞水县东田沟养猪基地</t>
  </si>
  <si>
    <t>建设标准化圈舍1200平方米，引进种猪10头，存栏商品猪100头，年出栏150头。</t>
  </si>
  <si>
    <t>田口村</t>
  </si>
  <si>
    <t>邓有玉</t>
  </si>
  <si>
    <t>2018年柞水县大沙河冷库建设</t>
  </si>
  <si>
    <t>新建果蔬储藏库500立方米。</t>
  </si>
  <si>
    <t>伍箴刚</t>
  </si>
  <si>
    <t>2018年柞水县金井农业产业园</t>
  </si>
  <si>
    <t>完成金井农业产业园可行性研究，开凿隧道2条，建设养殖鱼池800平方米。</t>
  </si>
  <si>
    <t>大河村</t>
  </si>
  <si>
    <t>熊远智</t>
  </si>
  <si>
    <t>2018年瓦房口镇街垣社区地栽木耳项目</t>
  </si>
  <si>
    <t>发展地栽木耳60亩</t>
  </si>
  <si>
    <t>瓦房口镇</t>
  </si>
  <si>
    <t>街垣社区</t>
  </si>
  <si>
    <t>李莉</t>
  </si>
  <si>
    <t>入股分红扶贫</t>
  </si>
  <si>
    <t>带动120户分红年增收100元</t>
  </si>
  <si>
    <t>柞政扶发2号</t>
  </si>
  <si>
    <t>2018年瓦房口镇金星村地栽木耳项目</t>
  </si>
  <si>
    <t>发展地栽木耳30亩、养羊600头、标准化羊舍4所</t>
  </si>
  <si>
    <t>金星村</t>
  </si>
  <si>
    <t>蔡庸哲</t>
  </si>
  <si>
    <t>带动133户分红年增收100元</t>
  </si>
  <si>
    <t>柞政扶发67号</t>
  </si>
  <si>
    <t>2018年瓦房口镇老庄村地栽木耳项目</t>
  </si>
  <si>
    <t>发展地栽木耳80亩</t>
  </si>
  <si>
    <t>老庄村</t>
  </si>
  <si>
    <t>王国政</t>
  </si>
  <si>
    <t>带动110户分红年增收100元</t>
  </si>
  <si>
    <t>2018年瓦房口镇颜家庄村中药材种植项目</t>
  </si>
  <si>
    <t>发展中药材种植200亩</t>
  </si>
  <si>
    <t>颜家庄村</t>
  </si>
  <si>
    <t>蔡桂娥</t>
  </si>
  <si>
    <t>带动36户分红年增收100元</t>
  </si>
  <si>
    <t>2018年瓦房口镇磨沟村地栽木耳项目</t>
  </si>
  <si>
    <t>磨沟村</t>
  </si>
  <si>
    <t>肖世荣</t>
  </si>
  <si>
    <t>带动147户分红年增收100元</t>
  </si>
  <si>
    <t>2018年瓦房口镇马家台村中药材项目</t>
  </si>
  <si>
    <t>中药材育苗30亩</t>
  </si>
  <si>
    <t>马家台村</t>
  </si>
  <si>
    <t>谢存华</t>
  </si>
  <si>
    <t>带动158户分红年增收100元</t>
  </si>
  <si>
    <t>2018年瓦房口镇金台村产业发展项目</t>
  </si>
  <si>
    <t>占地50亩，有标准化大棚30个，日光温室2座，办公及基础设施占地2亩。发展地栽木耳30亩</t>
  </si>
  <si>
    <t>金台村</t>
  </si>
  <si>
    <t>徐家文</t>
  </si>
  <si>
    <t>入股分红</t>
  </si>
  <si>
    <t>带动169户分红年增收100元</t>
  </si>
  <si>
    <t>2018年瓦房口镇大河村种产业项目</t>
  </si>
  <si>
    <t>养猪100头、构树50亩</t>
  </si>
  <si>
    <t>张彩霞</t>
  </si>
  <si>
    <t>带动61户分红年增收100元</t>
  </si>
  <si>
    <t>2018年瓦房口镇街垣社区产业发展项目</t>
  </si>
  <si>
    <t>新增发展地栽木耳30亩，发展光伏发电20千瓦、大棚蔬菜6亩、药材种植28亩</t>
  </si>
  <si>
    <t>带动155户分红年增收100元</t>
  </si>
  <si>
    <t>柞政扶发13号</t>
  </si>
  <si>
    <t>2018年瓦房口镇金星村产业项目</t>
  </si>
  <si>
    <t>2018年瓦房口镇老庄村产业发展项目</t>
  </si>
  <si>
    <t>丹参等200亩、养猪500头、养鸡20000只、地栽木耳20亩、光伏20千瓦</t>
  </si>
  <si>
    <t>带动116户分红年增收100元</t>
  </si>
  <si>
    <t>2018年瓦房口镇磨沟村产业发展项目</t>
  </si>
  <si>
    <t>光伏发电90千瓦、地栽木耳15亩</t>
  </si>
  <si>
    <t>带动149户分红年增收100元</t>
  </si>
  <si>
    <t>柞政扶发43号</t>
  </si>
  <si>
    <t>2018年瓦房口镇马家台村产业发展项目</t>
  </si>
  <si>
    <t>光伏发电80千瓦、土鸡散养1万只、地栽木耳10亩</t>
  </si>
  <si>
    <t>带动93户分红年增收100元</t>
  </si>
  <si>
    <t>2018年瓦房口镇颜家庄村产业发展项目</t>
  </si>
  <si>
    <t>地栽木耳20亩、光伏发电80千瓦、中药材种植40亩</t>
  </si>
  <si>
    <t>带动141户分红年增收100元</t>
  </si>
  <si>
    <t>发展地栽木耳30亩、光伏发电100千瓦、发展大棚菜30亩</t>
  </si>
  <si>
    <t>带动160户分红年增收100元</t>
  </si>
  <si>
    <t>2018年瓦房口镇磨沟村木耳产业发展项目</t>
  </si>
  <si>
    <t>入股扶贫投资公司</t>
  </si>
  <si>
    <t>每户年增收200元</t>
  </si>
  <si>
    <t>柞政扶发45号</t>
  </si>
  <si>
    <t>2018年瓦房口镇颜家庄村木耳产业发展项目</t>
  </si>
  <si>
    <t>2018年瓦房口镇金台村木耳产业发展项目</t>
  </si>
  <si>
    <t>2018年瓦房口镇马家台村木耳产业发展项目</t>
  </si>
  <si>
    <t>2018年瓦房口镇金台村孵化鸡苗项目</t>
  </si>
  <si>
    <t>孵化鸡苗983只</t>
  </si>
  <si>
    <t>扶投公司带动</t>
  </si>
  <si>
    <t>解决69户贫困户产业发展困难。</t>
  </si>
  <si>
    <t>柞政扶发85号</t>
  </si>
  <si>
    <t>2018年瓦房口镇马家台村孵化鸡苗项目</t>
  </si>
  <si>
    <t>孵化鸡苗3780只</t>
  </si>
  <si>
    <t>解决70户贫困户产业发展困难。</t>
  </si>
  <si>
    <t>2018年瓦房口镇金星村孵化鸡苗</t>
  </si>
  <si>
    <t>孵化鸡苗828只</t>
  </si>
  <si>
    <t>解决52户贫困户产业发展困难。</t>
  </si>
  <si>
    <t>2018年曹坪镇东沟村地栽木耳项目（村集体经济）</t>
  </si>
  <si>
    <t>曹坪镇</t>
  </si>
  <si>
    <t>东沟村</t>
  </si>
  <si>
    <t>雷定贵</t>
  </si>
  <si>
    <t>通过发展木耳产业项目，带动贫困户增收</t>
  </si>
  <si>
    <t>2018年曹坪镇马房湾村地栽木耳项目（村集体经济）</t>
  </si>
  <si>
    <t>发展地栽木耳150亩</t>
  </si>
  <si>
    <t>马房湾村</t>
  </si>
  <si>
    <t>张国锋</t>
  </si>
  <si>
    <t>通过发展地栽木耳产业项目，带动贫困户增收</t>
  </si>
  <si>
    <t>2018年曹坪镇窑镇社区地栽木耳项目（村集体经济）</t>
  </si>
  <si>
    <t>发展木耳100亩，生产木耳菌包100万袋</t>
  </si>
  <si>
    <t>窑镇社区</t>
  </si>
  <si>
    <t>殷高辉</t>
  </si>
  <si>
    <t>2018年曹坪镇银碗村种植项目（村集体经济）</t>
  </si>
  <si>
    <t>林下经济中药材种植1000亩</t>
  </si>
  <si>
    <t>银碗村</t>
  </si>
  <si>
    <t>陈晓玲</t>
  </si>
  <si>
    <t>通过发展中药材产业项目，带动贫困户增收</t>
  </si>
  <si>
    <t>2018年曹坪镇沙岭村养殖项目（村集体经济）</t>
  </si>
  <si>
    <t>养牛300头、养蜂360箱</t>
  </si>
  <si>
    <t>沙岭村</t>
  </si>
  <si>
    <t>黄分朝</t>
  </si>
  <si>
    <t>通过发展养牛、养蜂产业项目，带动贫困户增收</t>
  </si>
  <si>
    <t>地栽木耳57亩</t>
  </si>
  <si>
    <t>通过发展地栽产业项目，带动贫困户增收</t>
  </si>
  <si>
    <t>2018年曹坪镇窑镇社区地栽木耳项目</t>
  </si>
  <si>
    <t>地栽木耳217亩</t>
  </si>
  <si>
    <t>2018年曹坪镇东沟村产业发展项目</t>
  </si>
  <si>
    <t>光伏发电70千瓦、发展食用菌7亩、菊花60亩、贝母120亩、黄精20亩</t>
  </si>
  <si>
    <t>通过发展光伏产业项目，带动贫困户增收</t>
  </si>
  <si>
    <t>2018年曹坪镇马房湾村地栽木耳项目</t>
  </si>
  <si>
    <t>地栽木耳107亩</t>
  </si>
  <si>
    <t>2018年曹坪镇沙岭养牛项目</t>
  </si>
  <si>
    <t>养牛210头及牛饲料加工</t>
  </si>
  <si>
    <t>通过发展养牛产业项目，带动贫困户增收</t>
  </si>
  <si>
    <t>2018年曹坪镇九间房村木耳产业发展项目</t>
  </si>
  <si>
    <t>木耳产业发展入股</t>
  </si>
  <si>
    <t>九间房村</t>
  </si>
  <si>
    <t>李红梅</t>
  </si>
  <si>
    <t>2018年曹坪镇中庙村木耳产业发展项目</t>
  </si>
  <si>
    <t>中庙村</t>
  </si>
  <si>
    <t>李先杨</t>
  </si>
  <si>
    <t>2018年曹坪镇沙岭村木耳产业发展项目</t>
  </si>
  <si>
    <t>2018年曹坪镇东沟村木耳产业发展项目</t>
  </si>
  <si>
    <t>2018年曹坪镇荫沟村木耳产业发展项目</t>
  </si>
  <si>
    <t>荫沟村</t>
  </si>
  <si>
    <t>李兴录</t>
  </si>
  <si>
    <t>2018年曹坪镇马房湾村木耳产业发展项目</t>
  </si>
  <si>
    <t>2018年曹坪镇窑镇社区仔猪繁育项目</t>
  </si>
  <si>
    <t>仔猪繁育220头</t>
  </si>
  <si>
    <t>通过发展养殖育苗产业项目，带动贫困户增收</t>
  </si>
  <si>
    <t>柞政扶发（2018）85号</t>
  </si>
  <si>
    <t>2018年曹坪镇窑镇社区孵化鸡苗项目</t>
  </si>
  <si>
    <t>孵化鸡苗932只</t>
  </si>
  <si>
    <t>孵化鸡苗100只</t>
  </si>
  <si>
    <t>邹胜利</t>
  </si>
  <si>
    <t>孵化鸡苗2595只</t>
  </si>
  <si>
    <t>2018年柞水县龙兴地栽黑木耳基地</t>
  </si>
  <si>
    <t>生产地栽黑木耳菌棒20万袋，建立标准化地栽黑木耳基地20亩，培训农民技术员18人。</t>
  </si>
  <si>
    <t>曹坪</t>
  </si>
  <si>
    <t>陈兴龙</t>
  </si>
  <si>
    <t>带动100户贫困户增收脱贫</t>
  </si>
  <si>
    <t>2018年柞水县中庙食用菌示范基地</t>
  </si>
  <si>
    <t>改造提升香菇设施大棚20栋，新增生产设备5台件，生产香菇菌棒20万袋，建立香菇标准化示范基地20亩。</t>
  </si>
  <si>
    <t>汤小斌</t>
  </si>
  <si>
    <t>2018年柞水县窑镇菌苞生产线</t>
  </si>
  <si>
    <t xml:space="preserve">新建标准化菌苞生产厂房17000平方米，购置安装2000万袋菌苞生产线1条，配套设备设施到位，正常生产运营。           </t>
  </si>
  <si>
    <t>2018年畜牧养殖补助</t>
  </si>
  <si>
    <t>贫困户养殖猪、鸡牛、羊</t>
  </si>
  <si>
    <t>9个镇(办)</t>
  </si>
  <si>
    <t>周松</t>
  </si>
  <si>
    <t>产业扶持及补助</t>
  </si>
  <si>
    <t>带动户贫困户增收、减少贫困户生产成本</t>
  </si>
  <si>
    <t>柞扶发（2019）26号</t>
  </si>
  <si>
    <t>2018年农业特色产业补助</t>
  </si>
  <si>
    <t>油菜、袋料香菇、地栽木耳、蔬菜、红杉树种植</t>
  </si>
  <si>
    <t>林业项目</t>
  </si>
  <si>
    <t>2018年核桃良种建园项目</t>
  </si>
  <si>
    <t>核桃良种建园2500亩</t>
  </si>
  <si>
    <t>凤凰镇、杏坪镇、瓦房口镇、曹坪镇、小岭镇</t>
  </si>
  <si>
    <t>龙潭村500亩、杏坪社区500亩、金星村300亩、银碗村200亩、窑镇社区500亩、岭丰村500亩</t>
  </si>
  <si>
    <t>县林业局</t>
  </si>
  <si>
    <t>鲁家春</t>
  </si>
  <si>
    <t>0914-4321591</t>
  </si>
  <si>
    <t>贫困人口务工及资产收益扶贫</t>
  </si>
  <si>
    <t>通过项目实施带动 120户贫困户增收</t>
  </si>
  <si>
    <t>2018年板栗低产园改造项目</t>
  </si>
  <si>
    <t>板栗低产园改造2000亩</t>
  </si>
  <si>
    <t>瓦房口镇、凤凰镇</t>
  </si>
  <si>
    <t>金星村580亩、颜家庄村420亩、大寺沟村516亩、龙潭村484亩</t>
  </si>
  <si>
    <t>通过项目实施带动50户贫困户增收</t>
  </si>
  <si>
    <t>2018年板栗标准化管理项目</t>
  </si>
  <si>
    <t>实施板栗修剪、扩盘、清坡、施肥、防虫、涂白等标准化综合科管措施5000亩</t>
  </si>
  <si>
    <t>四新村1500亩、胜利村1200亩、新合村800亩。西川村1000亩、金盆村500亩</t>
  </si>
  <si>
    <t>通过项目实施带动33户贫困户增收</t>
  </si>
  <si>
    <t>柞水县2018年林下经济建设项目</t>
  </si>
  <si>
    <t>发展地栽木耳20万袋</t>
  </si>
  <si>
    <t>通过项目实施带动 31 户贫困户增收</t>
  </si>
  <si>
    <t>新建红豆杉基地500亩</t>
  </si>
  <si>
    <t>乾佑街办</t>
  </si>
  <si>
    <t>梨园</t>
  </si>
  <si>
    <t>任航</t>
  </si>
  <si>
    <t>劳务带动增收</t>
  </si>
  <si>
    <t>通过项目实施，带动17户贫困户增收</t>
  </si>
  <si>
    <t>发展林下养鸡5万只，扩建鸡舍3000平方米，修改造其他配套设施建设</t>
  </si>
  <si>
    <t>凤凰镇、曹坪镇、</t>
  </si>
  <si>
    <t>皂河村、九间房村</t>
  </si>
  <si>
    <t>任富春</t>
  </si>
  <si>
    <t>贫困人口地租及劳务增收</t>
  </si>
  <si>
    <t>通过项目实施，带动39户贫困户增收</t>
  </si>
  <si>
    <t>2018年宿根花卉繁育项目50亩</t>
  </si>
  <si>
    <t>陈盛林</t>
  </si>
  <si>
    <t>贫困人口务工及村集体经济带动</t>
  </si>
  <si>
    <t>通过项目实施，带动30户贫困户增收分红</t>
  </si>
  <si>
    <t>2018年核桃良种培育项目</t>
  </si>
  <si>
    <t>培育良种核桃苗100万株</t>
  </si>
  <si>
    <t>通过项目实施，带动56户贫困户增收分红</t>
  </si>
  <si>
    <t>2018年核桃标准化管理项目</t>
  </si>
  <si>
    <t>实施2700亩核桃园修剪、垦复、扩盘、施肥、防虫、涂白等标准化管理措施</t>
  </si>
  <si>
    <t>凤凰镇、曹坪镇、瓦房口镇</t>
  </si>
  <si>
    <t>皂河村800亩、银碗村1000亩、老庄村900亩</t>
  </si>
  <si>
    <t>通过项目实施带动73户贫困户增收</t>
  </si>
  <si>
    <t>2018年林业特色产业补助项目</t>
  </si>
  <si>
    <t>核桃嫁接75.5亩</t>
  </si>
  <si>
    <t>营盘镇红岩寺镇</t>
  </si>
  <si>
    <t>林业局</t>
  </si>
  <si>
    <t>带动贫困户增收、减少贫困户生产成本</t>
  </si>
  <si>
    <t>2018年营盘镇两河村核桃低效林改造</t>
  </si>
  <si>
    <t>核桃低效林改造57.1亩</t>
  </si>
  <si>
    <t>通过村集体经济带动41户贫困户增收</t>
  </si>
  <si>
    <t>药办产业项目</t>
  </si>
  <si>
    <t>中药材种植产业补助</t>
  </si>
  <si>
    <t>种植中药材1467.3亩</t>
  </si>
  <si>
    <t>全县各镇办</t>
  </si>
  <si>
    <t>各村</t>
  </si>
  <si>
    <t>县药办</t>
  </si>
  <si>
    <t>肖海坤</t>
  </si>
  <si>
    <t>带动贫困户517户增收</t>
  </si>
  <si>
    <t>柞扶发[2019]26号</t>
  </si>
  <si>
    <t>苏陕协作项目</t>
  </si>
  <si>
    <t>2018年度商洛市柞水县林业投资发展有限公司年产2000万袋食用菌菌包生产线建设项目</t>
  </si>
  <si>
    <t>1、新建食用菌菌包生产线二条；2、建设菌包加工车间5000㎡；3、购置搅拌机、灭菌器、接种机等各类生产设备180台套；4、完善道路、绿化、给排水、电力、通讯等基础设施配套工程。</t>
  </si>
  <si>
    <t>肖台村、联丰村</t>
  </si>
  <si>
    <t>县发改局</t>
  </si>
  <si>
    <t>宋涛</t>
  </si>
  <si>
    <t>村集体经济带动、收益分红</t>
  </si>
  <si>
    <t>建成后提高贫困农民收入2000元/人·年</t>
  </si>
  <si>
    <t>柞政办函〔2018〕80号</t>
  </si>
  <si>
    <t>2018年度商洛市柞水县中博农业科技发展有限公司金盆百万斤木耳工厂化生产项目</t>
  </si>
  <si>
    <t>建设生产车间4200㎡，养菌房两栋6500㎡，办公及生活用房1000㎡，厂区道路硬化、绿化、给排水、电力通讯等基础设施。建设100亩木耳种植示范基地。</t>
  </si>
  <si>
    <t>何锦漪</t>
  </si>
  <si>
    <t>建成后提高贫困农民收入3500元/人·年</t>
  </si>
  <si>
    <t>2018年度营盘镇龙潭村沙沟菌药示范园</t>
  </si>
  <si>
    <t>建设中药材种植基地100亩，建设香菇、地栽木耳基地各30亩；食用菌基地计划建设钢架大棚60个及相关配套设施；药材基地计划种植重楼、玄参、白芨等中药材。</t>
  </si>
  <si>
    <t>龙潭村四组</t>
  </si>
  <si>
    <t>朱瑞平</t>
  </si>
  <si>
    <t>建成后提高贫困农民收入3000元/人·年</t>
  </si>
  <si>
    <t>2018年度柞水县垣源食用菌地栽木耳建设项目</t>
  </si>
  <si>
    <t>建成后提高贫困农民收入600元/人·年</t>
  </si>
  <si>
    <t>2018年度柞水县普惠生猪标准化养殖场改建项目</t>
  </si>
  <si>
    <t>引进二元母猪100头，新建标准化圈舍500㎡，改建提升圈舍1000㎡，饲料加工车间240㎡，办公及生活用房460㎡，粪污处理池250立方，建设道路、给排水、供暖、绿化等配套附属设施。</t>
  </si>
  <si>
    <t>大河村三组</t>
  </si>
  <si>
    <t>通过发展产业，带动贫困户增收530元</t>
  </si>
  <si>
    <t>2018年度陕西益厚仁工贸有限责任公司纸制品生产线建设项目</t>
  </si>
  <si>
    <t>改建纸制品生产线2条，建生产车间1300㎡，库房及综合用房700平方米及配套设施。</t>
  </si>
  <si>
    <t>皂河村三组</t>
  </si>
  <si>
    <t>郑安魁</t>
  </si>
  <si>
    <t>15909255937</t>
  </si>
  <si>
    <t>建成后提高贫困农民收入2078元/人·年</t>
  </si>
  <si>
    <t>2018年度联丰村水杂果种植及特色农产品加工项目</t>
  </si>
  <si>
    <t>建设大樱桃、甜柿子等水杂果基地500亩；注册“联丰源”特色农产品商标；建设草庵腊肉加工、干豆角、包谷酒等具有地方特色的农产品加工场1座，占地600㎡。</t>
  </si>
  <si>
    <t>建成后提高贫困农民收入1000元/人·年</t>
  </si>
  <si>
    <t>2018年度大寺沟村中华蜂养殖及蜂蜜生产加工项目</t>
  </si>
  <si>
    <t>建设中华蜂养殖基地1处，养殖中华蜂320箱。建设蜂蜜生产加工场1座，占地500㎡。</t>
  </si>
  <si>
    <t>潘忠全</t>
  </si>
  <si>
    <t>13429477549</t>
  </si>
  <si>
    <t>建成后提高贫困农民收入200元/人·年</t>
  </si>
  <si>
    <t>2018年度柞水县梨园紫衫食用菌示范基地建设项目</t>
  </si>
  <si>
    <t>新建20亩食用菌大棚、30亩60栋吊袋钢架大棚，配套水利设施建设；新建菌袋生产场地300㎡、黑木耳生产车间500㎡、库房500平方米等。</t>
  </si>
  <si>
    <t>梨园村四组</t>
  </si>
  <si>
    <t>建成后提高贫困农民收入2100元/人·年</t>
  </si>
  <si>
    <t>2018年度柞水县忠印养殖农民专业合作社地栽木耳种植</t>
  </si>
  <si>
    <t>种植地栽木耳50亩及供排水配套设施。</t>
  </si>
  <si>
    <t>13992441838</t>
  </si>
  <si>
    <t>2018年度柞水县下梁镇胜利村花卉种植基地建设项目</t>
  </si>
  <si>
    <t>建设花卉种植基地及喷灌设施100亩，温室大棚40亩及相关配套设施。</t>
  </si>
  <si>
    <t>寇正擎</t>
  </si>
  <si>
    <t>建成后提高贫困农民收入1900元/人·年</t>
  </si>
  <si>
    <t>2018年度柞水县益民家园中药材种植示范基地项目</t>
  </si>
  <si>
    <t>1、建设100亩中药村种植示范基础；2、建设100千瓦光伏发电及附属设施。</t>
  </si>
  <si>
    <t>建成后提高贫困农民收入500元/人·年</t>
  </si>
  <si>
    <t>2018年度柞水县老庄村社区工厂项目</t>
  </si>
  <si>
    <t>社区工厂总建设面积2000㎡，其中生产加工厂房400㎡；配套建设道路、给排水、绿化等配套设施；社区工厂以核桃、香椿加工为主，带动周边205名群众就业增加收入。</t>
  </si>
  <si>
    <t>通过务工增加收入</t>
  </si>
  <si>
    <t>建成后提高贫困农民收入3300元/人·年</t>
  </si>
  <si>
    <t>2018年度柞水科投公司小岭镇木耳菌包生产加工建设项目</t>
  </si>
  <si>
    <t>新建木耳菌包生产线两条，年产木耳菌包2000万袋，新建原料库733㎡，养菌车间7913㎡，生产车间5289㎡及道路、停车场等配套基础设施。</t>
  </si>
  <si>
    <t>吴学琴</t>
  </si>
  <si>
    <t>预计建成后可带动贫困人口增收1900元/人·年</t>
  </si>
  <si>
    <t>柞政办函〔2018〕161号</t>
  </si>
  <si>
    <t>2018年度柞水县毅力农业科技有限公司柞水毅力祖代土鸡繁育场建设项目</t>
  </si>
  <si>
    <t>项目建设总投资924万元，建设种鸡场2450平米、孵化场800平米；其中二期投资117万元，改建标准化鸡舍6栋1800平米，饲料库房300平米，办公及生活用房400平米，培育种鸡3000只，购置孵化育雏相关设施设备，完善道水电路等配套服务设施项目。</t>
  </si>
  <si>
    <t>张国玺</t>
  </si>
  <si>
    <t>预计建成后可带动贫困人口增收141元/人·年</t>
  </si>
  <si>
    <t>2018年度下梁镇四新村地栽木耳及气调库建设项目</t>
  </si>
  <si>
    <t>地栽木耳30亩，栽植菌包30万袋，新建气调库160平米。</t>
  </si>
  <si>
    <t>建成后贫困户人均年增收160元</t>
  </si>
  <si>
    <t>2018年度柞水县栗缘种养农业合作社光伏发电及地栽木耳项目</t>
  </si>
  <si>
    <t>在金盆村委会房顶建设48KW屋顶分布式光伏发电站1座，种植地栽木耳32亩。</t>
  </si>
  <si>
    <t>建成后贫困户人均年增收196元</t>
  </si>
  <si>
    <t>2018年度柞水县创富农业生态有限公司花卉种植基地项目</t>
  </si>
  <si>
    <t>新建大棚2座，引进花卉新品种3类10万盆，扩建基地10亩</t>
  </si>
  <si>
    <t>曹店村二组</t>
  </si>
  <si>
    <t>朱余策</t>
  </si>
  <si>
    <t>建成后贫困户人均年增收300元</t>
  </si>
  <si>
    <t>2018年度凤凰镇金凤村日产10万袋黑木耳菌包生产线项目</t>
  </si>
  <si>
    <t>建设年产2000万袋菌包生产线，建设菌包生产加工车间5000平方米，养菌房9000平方米，办公及生活用房1500平方米，完善道路、绿化给排水，电力，通信等基础设施配套工程。</t>
  </si>
  <si>
    <t>伍箴铭</t>
  </si>
  <si>
    <t>建成后人均增收800元</t>
  </si>
  <si>
    <t>柞政办函〔2018〕290号</t>
  </si>
  <si>
    <t>2018年乾佑街办、营盘镇农家乐补助</t>
  </si>
  <si>
    <t>农家乐补助10户</t>
  </si>
  <si>
    <t>乾佑街办、营盘镇</t>
  </si>
  <si>
    <t>朱家湾村、什家湾村、龙潭村、丰河村、</t>
  </si>
  <si>
    <t>文化和旅游局</t>
  </si>
  <si>
    <t>陈立德</t>
  </si>
  <si>
    <t>0914-4323026</t>
  </si>
  <si>
    <t>产业扶持促农增收</t>
  </si>
  <si>
    <t>贫困户开办农家乐促进其增收项目</t>
  </si>
  <si>
    <t>柞扶发[2019] 26号</t>
  </si>
  <si>
    <t>扶贫光伏</t>
  </si>
  <si>
    <t>2018年曹坪镇中坪社区光伏发电项目（村集体经济）</t>
  </si>
  <si>
    <t>光伏发电1.3兆瓦</t>
  </si>
  <si>
    <t>中坪社区</t>
  </si>
  <si>
    <t>曾家斌</t>
  </si>
  <si>
    <t>2018年曹坪镇中坪社区光伏发电项目</t>
  </si>
  <si>
    <t>地面光伏发电1.8兆瓦</t>
  </si>
  <si>
    <t>2018年曹坪镇九间房村光伏发电项目</t>
  </si>
  <si>
    <t>光伏发电150千瓦</t>
  </si>
  <si>
    <t>2018年曹坪镇中庙村光伏发电</t>
  </si>
  <si>
    <t>光伏发电54千瓦</t>
  </si>
  <si>
    <t>2018年曹坪镇荫沟村光伏发电项目</t>
  </si>
  <si>
    <t>光伏发电110千瓦</t>
  </si>
  <si>
    <t>2018年曹坪镇银碗村产业项目</t>
  </si>
  <si>
    <t>光伏发电101千瓦</t>
  </si>
  <si>
    <t>2018年曹坪镇九间房村产业项目</t>
  </si>
  <si>
    <t>光伏发电137千瓦</t>
  </si>
  <si>
    <t>2018年曹坪镇中庙村产业项目</t>
  </si>
  <si>
    <r>
      <rPr>
        <sz val="12"/>
        <color theme="1"/>
        <rFont val="宋体"/>
        <charset val="134"/>
      </rPr>
      <t>光伏发</t>
    </r>
    <r>
      <rPr>
        <sz val="12"/>
        <rFont val="宋体"/>
        <charset val="134"/>
      </rPr>
      <t>电</t>
    </r>
    <r>
      <rPr>
        <sz val="12"/>
        <color theme="1"/>
        <rFont val="宋体"/>
        <charset val="134"/>
      </rPr>
      <t>54千瓦</t>
    </r>
  </si>
  <si>
    <t>2018年曹坪镇沙岭村产业项目</t>
  </si>
  <si>
    <t>光伏发电48千瓦</t>
  </si>
  <si>
    <t>2018年曹坪镇荫沟村产业项目</t>
  </si>
  <si>
    <t>2018年曹坪镇九间房村光伏发电接入补助项目</t>
  </si>
  <si>
    <t>光伏发电150千瓦电力接入补助</t>
  </si>
  <si>
    <t>柞政扶发（2018）56号</t>
  </si>
  <si>
    <t>2018年曹坪镇中庙村光伏发电项目</t>
  </si>
  <si>
    <t>光伏发电54千瓦电力接入补助</t>
  </si>
  <si>
    <t>2018年曹坪镇沙岭村光伏发电接入补助项目</t>
  </si>
  <si>
    <t>光伏发电48千瓦电力接入补助</t>
  </si>
  <si>
    <t>2018年曹坪镇东沟村光伏发电接入补助项目</t>
  </si>
  <si>
    <t>光伏发电70千瓦电力接入补助</t>
  </si>
  <si>
    <t>2018年曹坪镇荫沟村光伏发电接入补助项目</t>
  </si>
  <si>
    <t>光伏发电110千瓦电力接入补助</t>
  </si>
  <si>
    <t>2018年曹坪镇银碗光伏发电接入补助项目</t>
  </si>
  <si>
    <t>光伏发电101千瓦电力接入补助</t>
  </si>
  <si>
    <t>2018年曹坪镇马房湾村光伏发电接入补助项目</t>
  </si>
  <si>
    <t>光伏发电84千瓦电力接入补助</t>
  </si>
  <si>
    <t>2018年下梁镇石瓮社区产业项目</t>
  </si>
  <si>
    <t>光伏发电104千瓦</t>
  </si>
  <si>
    <t>通过发展光伏发电104千瓦带动贫困户增收1000元</t>
  </si>
  <si>
    <t>2018年下梁镇石瓮社区光伏发电项目</t>
  </si>
  <si>
    <t>2018年凤凰镇双河村光伏项目（村集体经济）</t>
  </si>
  <si>
    <t>在双河村委会屋顶和凤凰镇职工公租房屋顶新建一座80KW光伏电站及后续配套设施</t>
  </si>
  <si>
    <t>带动贫困户发展光伏产业增收</t>
  </si>
  <si>
    <t>带动119户贫困户增收</t>
  </si>
  <si>
    <t>2018年红岩寺镇掌上村光伏发电项目</t>
  </si>
  <si>
    <t>分布式光伏发电70千瓦</t>
  </si>
  <si>
    <t>带动109户贫困户，预计年底户均增收500元</t>
  </si>
  <si>
    <t>2018年红岩寺镇大沙河村光伏发电项目（村集体经济）</t>
  </si>
  <si>
    <t>光伏发电100千瓦</t>
  </si>
  <si>
    <t>通过发展产业，带动150户贫困户增收</t>
  </si>
  <si>
    <t>2018年瓦房口镇颜家庄村光伏接入项目</t>
  </si>
  <si>
    <t>光伏接入费用</t>
  </si>
  <si>
    <t>每户年增收100元</t>
  </si>
  <si>
    <t>柞政扶发80号</t>
  </si>
  <si>
    <t>2018年瓦房口镇金台村光伏接入项目</t>
  </si>
  <si>
    <t>2018年瓦房口镇金星村光伏接入项目</t>
  </si>
  <si>
    <t>苏陕协作光伏</t>
  </si>
  <si>
    <t>2018年度柞水县车家河村马道子产业园农光互补光伏发电项目一期</t>
  </si>
  <si>
    <t>项目总投资1040万元，建成2.3KW农光互补发电站一座，其中一期建设投资240万元，建设200千瓦农光互补光伏发电一座</t>
  </si>
  <si>
    <t>建成后提高贫困农民收入390元</t>
  </si>
  <si>
    <t>柞政办函〔2018〕284号</t>
  </si>
  <si>
    <t>2018年度柞水县兴隆农贸有限公司200KWP光伏扶贫发电项目</t>
  </si>
  <si>
    <t>建200KWp房顶光伏发电、计划年发电量23万度。</t>
  </si>
  <si>
    <t>金星村一组</t>
  </si>
  <si>
    <t>柯亨武</t>
  </si>
  <si>
    <t>18992431406</t>
  </si>
  <si>
    <t>建成后提高贫困农民收入400元/人·年</t>
  </si>
  <si>
    <t>2018年度曹坪镇银碗村股份经济合作社100KW光伏扶贫项目</t>
  </si>
  <si>
    <t>在曹坪镇银碗村一组移民点“交钥匙”工程房顶建设100KW屋顶分布式光伏发电站1座。</t>
  </si>
  <si>
    <t>银碗村一组</t>
  </si>
  <si>
    <t>吴小平</t>
  </si>
  <si>
    <t>建成后贫困户人均年增收1451元</t>
  </si>
  <si>
    <t>2018年度柞水县大丰生态农业有限公司光伏发电项目</t>
  </si>
  <si>
    <t>新建光伏发电站100千瓦。</t>
  </si>
  <si>
    <t>建成后贫困户人均年增收156元</t>
  </si>
  <si>
    <t>柞水县2018年退耕还林项目</t>
  </si>
  <si>
    <t>退耕还林3万亩</t>
  </si>
  <si>
    <t>瓦房口镇8890亩、小岭镇3565亩、曹坪镇1253亩、营盘镇800亩、杏坪镇12579亩</t>
  </si>
  <si>
    <t>5个镇22个村</t>
  </si>
  <si>
    <t>贫困人口务工及政策兑现带动贫困户增收</t>
  </si>
  <si>
    <t>通过实施退耕项目，带动1756户贫困户增收</t>
  </si>
  <si>
    <t>柞水县2018年度公益林建设项目</t>
  </si>
  <si>
    <t>完成人工造林0.1万亩，封山育林0.7万亩</t>
  </si>
  <si>
    <t>明星社区、石瓮社区</t>
  </si>
  <si>
    <t xml:space="preserve">县林业局
</t>
  </si>
  <si>
    <t>务工扶贫</t>
  </si>
  <si>
    <t>通过生态效益补偿兑现，带动   户贫困户增收</t>
  </si>
  <si>
    <t>柞水县2018年重点防护林建设项目</t>
  </si>
  <si>
    <t>完成人工造林0.1万亩，封山育林0.4万亩</t>
  </si>
  <si>
    <t>金台村、马台村、金星村、街恒村</t>
  </si>
  <si>
    <t>通过项目实施，有效保护森林资源改善生态环境，带动  户贫困户增收</t>
  </si>
  <si>
    <t>柞水县2018年林场改革及政社补助项目</t>
  </si>
  <si>
    <t>主要用于补缴贫困林场职工养老保险和住房公积金、支付拖欠职工工资、支付林场外欠账</t>
  </si>
  <si>
    <t>乾佑河国有林场管护站、凤凰林场管护站</t>
  </si>
  <si>
    <t>营盘、两河、梨园、乾佑街办、西川、石翁、草坪、红岩寺、瓦房口、杏坪、小岭、凤镇</t>
  </si>
  <si>
    <t>资金用于贫困林场职工，不涉及到贫困户</t>
  </si>
  <si>
    <t>资产收益扶贫</t>
  </si>
  <si>
    <t>通过项目实施，切实维护国有林场社会稳定及林场民生问题</t>
  </si>
  <si>
    <t>柞水县2018年森林抚育项目</t>
  </si>
  <si>
    <t>中幼林抚育2.5万亩</t>
  </si>
  <si>
    <t>下梁镇、曹坪镇</t>
  </si>
  <si>
    <t>西川村、老庵寺村、银碗村</t>
  </si>
  <si>
    <t>通过项目实施，带动  户贫困户增收</t>
  </si>
  <si>
    <t>柞水县2018年林业改革发展资金项目</t>
  </si>
  <si>
    <t>“三化一片林”建设折合面积239.9亩，重点区域绿化面积132.9亩</t>
  </si>
  <si>
    <t>下梁镇、营盘镇</t>
  </si>
  <si>
    <t>老庵寺村、金盆村、西川村、朱家湾村</t>
  </si>
  <si>
    <t>通过项目实施，带动89   户贫困户增收</t>
  </si>
  <si>
    <t>2018年柞水县贫困劳动力外出务工交通补贴</t>
  </si>
  <si>
    <t>鼓励有就业意愿的贫困劳动力外出务工</t>
  </si>
  <si>
    <t>相关镇办</t>
  </si>
  <si>
    <t>相关村（社区）</t>
  </si>
  <si>
    <t>就业局</t>
  </si>
  <si>
    <t>杨秦湘</t>
  </si>
  <si>
    <t>鼓励贫困劳动力外出务工</t>
  </si>
  <si>
    <t>对符合一次性交通补贴发放条件的贫困劳动力及时给予补贴</t>
  </si>
  <si>
    <t>2018年柞水县贫困劳动力一次性创业补贴</t>
  </si>
  <si>
    <t>鼓励贫困劳动力新办经济实体，实现增收致富</t>
  </si>
  <si>
    <t>人社局</t>
  </si>
  <si>
    <t>郝振武</t>
  </si>
  <si>
    <t>扶持贫困劳动力创业</t>
  </si>
  <si>
    <t>对符合一次性创业补贴发放条件的贫困劳动力及时给予补贴</t>
  </si>
  <si>
    <t>2018年柞水县就业扶贫基地岗位补贴</t>
  </si>
  <si>
    <t>鼓励经济实体吸纳贫困劳动力就业</t>
  </si>
  <si>
    <t>对符合补贴发放条件的经济实体及时给予补贴</t>
  </si>
  <si>
    <t>2018年柞水县人社局就业创业培训</t>
  </si>
  <si>
    <t>培训贫困劳动力677人</t>
  </si>
  <si>
    <t>提升贫困劳动力就业创业技能</t>
  </si>
  <si>
    <t>提升677人就业创业技能</t>
  </si>
  <si>
    <t>柞政人社函〔2018〕112号、柞政人社函〔2018〕113号、柞政人社函〔2019〕10号</t>
  </si>
  <si>
    <t>2018年贫困户就业创业培训</t>
  </si>
  <si>
    <t>培训贫困劳动力500人</t>
  </si>
  <si>
    <t>宁江平</t>
  </si>
  <si>
    <t>提升202名贫困劳动力就业技能</t>
  </si>
  <si>
    <t>带动贫困劳动力202人及时就业</t>
  </si>
  <si>
    <t>柞政扶发﹝2018﹞13号</t>
  </si>
  <si>
    <t>柞水县2018年中央第一批资金创业致富带头人培训</t>
  </si>
  <si>
    <t>培训致富带头人280人</t>
  </si>
  <si>
    <t>提升322人致富带头人生产技能</t>
  </si>
  <si>
    <t>通过培训使322人带动更多的贫困人口勤劳致富</t>
  </si>
  <si>
    <t>培训贫困劳动力300人</t>
  </si>
  <si>
    <t>提升103名贫困劳动力就业技能</t>
  </si>
  <si>
    <t>带动贫困劳动力103人及时就业</t>
  </si>
  <si>
    <t>柞政扶发﹝2018﹞56号</t>
  </si>
  <si>
    <t>柞水县2018年中央第一批资金贫困户种养实用技术培训</t>
  </si>
  <si>
    <t>培训贫困劳动力6000人</t>
  </si>
  <si>
    <t>提升贫困劳动力生产技术</t>
  </si>
  <si>
    <t>提高3740名贫困劳动力生产技术水平</t>
  </si>
  <si>
    <t>苏陕协作培训</t>
  </si>
  <si>
    <t>2018年度柞水县人才培训项目</t>
  </si>
  <si>
    <t>县委组织领部组织柞水县各类人才赴南京专题学习培训</t>
  </si>
  <si>
    <t>9镇办</t>
  </si>
  <si>
    <t>相关村</t>
  </si>
  <si>
    <t>柞水县委组织部</t>
  </si>
  <si>
    <t>邹定旺</t>
  </si>
  <si>
    <t>安置易地搬迁户</t>
  </si>
  <si>
    <t>618户1595人已完成搬迁，实际入住</t>
  </si>
  <si>
    <t>2018年营盘镇营镇社区1-2人户集中安置项目</t>
  </si>
  <si>
    <t>营盘镇营镇社区1-2人户集中安置项目，建设安置房25套，并配套建设小区给排水、绿化亮化、道路硬化项目</t>
  </si>
  <si>
    <t>柞水县移民办</t>
  </si>
  <si>
    <t>吴启辉</t>
  </si>
  <si>
    <t>25户45人已完成搬迁，实际入住</t>
  </si>
  <si>
    <t>2018年营盘镇向阳坪1-2人户集中安置项目</t>
  </si>
  <si>
    <t>营盘镇向阳坪1-2人户集中安置项目建设安置房6套，并配套建设小区给排水、绿化亮化、道路硬化项目</t>
  </si>
  <si>
    <t>13991567167</t>
  </si>
  <si>
    <t>6户12人已完成搬迁，实际入住</t>
  </si>
  <si>
    <t>2018年下梁镇嘉禾移民小区</t>
  </si>
  <si>
    <t>下梁镇嘉禾移民小区安置项目建设安置房267套，并配套建设小区给排水、绿化亮化、道路硬化项目</t>
  </si>
  <si>
    <t>舒涛</t>
  </si>
  <si>
    <t>13991502191</t>
  </si>
  <si>
    <t>267户957人已完成搬迁，实际入住</t>
  </si>
  <si>
    <t>2018年凤凰镇金凤1-2人户安置项目</t>
  </si>
  <si>
    <t>凤凰镇金凤1-2人户安置项目建设安置房28套，并配套建设小区给排水、绿化亮化、道路硬化项目</t>
  </si>
  <si>
    <t>李开东</t>
  </si>
  <si>
    <t>15709147789</t>
  </si>
  <si>
    <t>28户53人已完成搬迁，实际入住</t>
  </si>
  <si>
    <t>2018年杏坪镇党湾1-2人户安置项目</t>
  </si>
  <si>
    <t>杏坪镇党湾1-2人户安置项目建设安置房46套，并配套建设小区给排水、绿化亮化、道路硬化项目</t>
  </si>
  <si>
    <t>党湾村</t>
  </si>
  <si>
    <t>阮鹏</t>
  </si>
  <si>
    <t>18991410088</t>
  </si>
  <si>
    <t>46户88人已完成搬迁，实际入住</t>
  </si>
  <si>
    <t>2018年红岩寺红福小区</t>
  </si>
  <si>
    <t>红岩寺红福小区1-2人户安置项目建设安置房18套，并配套建设小区给排水、绿化亮化、道路硬化项目</t>
  </si>
  <si>
    <t>李茜</t>
  </si>
  <si>
    <t>13991461088</t>
  </si>
  <si>
    <t>18户30人已完成搬迁，实际入住</t>
  </si>
  <si>
    <t>2018年曹坪镇中坪小区续建1-2人户</t>
  </si>
  <si>
    <t>曹坪镇中坪小区续建1-2人户安置项目建设安置房52套，并配套建设小区给排水、绿化亮化、道路硬化项目</t>
  </si>
  <si>
    <t>周子淋</t>
  </si>
  <si>
    <t>13992466999</t>
  </si>
  <si>
    <t>52户96人已完成搬迁，实际入住</t>
  </si>
  <si>
    <t>2018年瓦房口镇金星村1-2人户</t>
  </si>
  <si>
    <t>瓦房口镇金星村1-2人户安置项目建设安置房10套，并配套建设小区给排水、绿化亮化、道路硬化项目</t>
  </si>
  <si>
    <t>徐欣</t>
  </si>
  <si>
    <t>18691411866</t>
  </si>
  <si>
    <t>10户19人已完成搬迁，实际入住</t>
  </si>
  <si>
    <t>2018年瓦房口镇马家台1-2人户安置项目</t>
  </si>
  <si>
    <t>瓦房口镇马家台1-2人户安置项目建设安置房7套，并配套建设小区给排水、绿化亮化、道路硬化项目</t>
  </si>
  <si>
    <t>7户12人已完成搬迁，实际入住</t>
  </si>
  <si>
    <t>2018年红岩寺镇月亮坪二期安置项目</t>
  </si>
  <si>
    <t>红岩寺镇月亮坪二期安置项目建设安置房49套，并配套建设小区给排水、绿化亮化、道路硬化项目</t>
  </si>
  <si>
    <t>49户86人已完成搬迁，实际入住</t>
  </si>
  <si>
    <t>2018年小岭镇黄金1-2人户续建安置</t>
  </si>
  <si>
    <t>小岭镇黄金1-2人户续建安置项目建设安置房48套，并配套建设小区给排水、绿化亮化、道路硬化项目</t>
  </si>
  <si>
    <t>陈永富</t>
  </si>
  <si>
    <t>15829977787</t>
  </si>
  <si>
    <t>48户79人已完成搬迁，实际入住</t>
  </si>
  <si>
    <t>2018年乾佑街办阳光移民小区</t>
  </si>
  <si>
    <t>乾佑街办阳光移民小区安置项目建设安置房39套，并配套建设小区给排水、绿化亮化、道路硬化项目</t>
  </si>
  <si>
    <t>北关社区</t>
  </si>
  <si>
    <t>张斌</t>
  </si>
  <si>
    <t>18391978866</t>
  </si>
  <si>
    <t>39户76人已完成搬迁，实际入住</t>
  </si>
  <si>
    <t>2018年曹坪镇窑镇1-2人户改造项目</t>
  </si>
  <si>
    <t>曹坪镇窑镇1-2人户改造项目建设安置房23套，并配套建设小区给排水、绿化亮化、道路硬化项目</t>
  </si>
  <si>
    <t>23户42人已完成搬迁，实际入住</t>
  </si>
  <si>
    <t>1.贫困人口护林员</t>
  </si>
  <si>
    <t>2018年柞水县森林管护项目</t>
  </si>
  <si>
    <t>全县森林管护面积322.11万亩</t>
  </si>
  <si>
    <t>全县8镇1办2场</t>
  </si>
  <si>
    <t>全县95个护林站</t>
  </si>
  <si>
    <t>贫困人口务工</t>
  </si>
  <si>
    <t>通过项目实施，带动581户贫困户增收7200元</t>
  </si>
  <si>
    <t>2.贫困人口护路员</t>
  </si>
  <si>
    <t>2018年杏坪镇护路员项目</t>
  </si>
  <si>
    <t>22名护路员工资，养护里程96.42公里</t>
  </si>
  <si>
    <t>肖台村
杏坪社区
联丰村
中山村
严坪村
中台村
云蒙村
联合村
天埫村
晨光村
柴庄社区</t>
  </si>
  <si>
    <t>县交通局</t>
  </si>
  <si>
    <t>落实公益岗带贫减贫</t>
  </si>
  <si>
    <t>通过设立公益岗，带动22户贫困户增收</t>
  </si>
  <si>
    <t>2018年红岩寺镇护路员项目</t>
  </si>
  <si>
    <t>17名护路员工资，养护里程69.3公里</t>
  </si>
  <si>
    <t>掌上村、张坪村、大沙河村、跃进村、本地湾村、红岩社区、红安村、闫坪村、盘龙寺村、正沟村</t>
  </si>
  <si>
    <t>通过设立公益岗，带动17户贫困户增收</t>
  </si>
  <si>
    <t>2018年凤凰镇护路员项目</t>
  </si>
  <si>
    <t>20名护路员工资，养护里程59公里</t>
  </si>
  <si>
    <t>凤镇街社区、皂河村、双河村、宽坪村、龙潭村、桃园村、金凤村、大寺沟村</t>
  </si>
  <si>
    <t>通过设立公益岗，带动20户贫困户增收</t>
  </si>
  <si>
    <t>2018年乾佑街办护路员项目</t>
  </si>
  <si>
    <t>6名护路员工资，养护里程28公里</t>
  </si>
  <si>
    <t xml:space="preserve">车家河村、
梨园村、马房子村
</t>
  </si>
  <si>
    <t>通过设立公益岗，带动6户贫困户增收</t>
  </si>
  <si>
    <t>2018年营盘镇护路员项目</t>
  </si>
  <si>
    <t>12名护路员，养护里程37.4</t>
  </si>
  <si>
    <t>药王堂村、曹店村、北河村</t>
  </si>
  <si>
    <t>通过设立公益岗，带动12户贫困户增收</t>
  </si>
  <si>
    <t>2018年下梁镇护路员项目</t>
  </si>
  <si>
    <t>10名护路员，养护里程33.3</t>
  </si>
  <si>
    <t>明星村、胜利村、石瓮社区</t>
  </si>
  <si>
    <t>通过设立公益岗，带动10户贫困户增收</t>
  </si>
  <si>
    <t>2018年曹坪镇护路员项目</t>
  </si>
  <si>
    <t>25名护路员工资，养护里程66.7</t>
  </si>
  <si>
    <t>东沟村、九间房村、窑镇社区</t>
  </si>
  <si>
    <t>通过设立公益岗，带动25户贫困户增收</t>
  </si>
  <si>
    <t>2018年小岭镇护路员项目</t>
  </si>
  <si>
    <t>4名护路员，养护里程14公里</t>
  </si>
  <si>
    <t>李砭村
常湾村
岭丰村
罗庄村</t>
  </si>
  <si>
    <t>通过设立公益岗，带动4户贫困户增收</t>
  </si>
  <si>
    <t>2018年瓦房口镇护路员项目</t>
  </si>
  <si>
    <t>18名护路员，养护里程53.4</t>
  </si>
  <si>
    <t>瓦房村、街垣社区、磨沟村、田丰村</t>
  </si>
  <si>
    <t>通过设立公益岗，带动18户贫困户增收</t>
  </si>
  <si>
    <t>3.贫困人口护水员</t>
  </si>
  <si>
    <t>4.贫困人口保洁员</t>
  </si>
  <si>
    <t>2018年柞水县农村环卫保洁及生活垃圾清运</t>
  </si>
  <si>
    <t>环卫保洁及生活垃圾清运</t>
  </si>
  <si>
    <t>八镇一街办</t>
  </si>
  <si>
    <t>14个社区，65个行政村</t>
  </si>
  <si>
    <t>柞水县清洁城镇创建工作领导小组办公室</t>
  </si>
  <si>
    <t>15596297666</t>
  </si>
  <si>
    <t>解决“两不愁，三保障”项目</t>
  </si>
  <si>
    <t xml:space="preserve">环卫保洁 </t>
  </si>
  <si>
    <t>公共区域“面上不见垃圾，不见污水”的目标</t>
  </si>
  <si>
    <t>2018年柞水县扶贫公益专岗</t>
  </si>
  <si>
    <t>开发扶贫公益专岗94个</t>
  </si>
  <si>
    <t>帮扶就业困难劳动力就业</t>
  </si>
  <si>
    <t>帮扶94户就业困难家庭至少实现1人稳定就业</t>
  </si>
  <si>
    <t>2018年柞水县特设就业扶贫公益性岗位</t>
  </si>
  <si>
    <t>开发特设就业扶贫公益性岗位159个</t>
  </si>
  <si>
    <t>帮扶159户就业困难家庭至少实现1人稳定就业</t>
  </si>
  <si>
    <t>资助2018年全县建档立卡贫困人口参加城乡居民基本医疗保险</t>
  </si>
  <si>
    <t>资助2018年全县建档立卡贫困人口10990户33142人参加城乡居民基本医保</t>
  </si>
  <si>
    <t>全县9镇</t>
  </si>
  <si>
    <t>全县79个贫困村</t>
  </si>
  <si>
    <t>医保局</t>
  </si>
  <si>
    <t>徐天武</t>
  </si>
  <si>
    <t>解决贫困人口医疗保障问题</t>
  </si>
  <si>
    <t>解决全县2018年建档立卡贫困人口（10990户33142人）医疗保障问题</t>
  </si>
  <si>
    <t>柞镇办发（2017）164号文件（筹资文件）</t>
  </si>
  <si>
    <t>2018年柞水县大骨节病患者专项救治</t>
  </si>
  <si>
    <t>实施对589名大骨节病患者专项救治</t>
  </si>
  <si>
    <t>4个镇</t>
  </si>
  <si>
    <t>23个村</t>
  </si>
  <si>
    <t>柞水县卫生健康局</t>
  </si>
  <si>
    <t>张锋</t>
  </si>
  <si>
    <t>0914-4321572</t>
  </si>
  <si>
    <t>解决贫困人口
医疗保障</t>
  </si>
  <si>
    <t>解决589名大骨节病患者医疗救治问题</t>
  </si>
  <si>
    <t>2018年柞水县危房改造</t>
  </si>
  <si>
    <t>1474户农村危房改造</t>
  </si>
  <si>
    <t>9个镇办</t>
  </si>
  <si>
    <t>营盘镇（北河村、曹店村、丰河村、两河村。龙潭村、秦丰村、药王村，营镇社区、朱家湾村）乾佑街办（北关村、车家河村、马房子村、什家湾村、石镇社区）下梁镇（解放村、金盆村、老庵寺村、明星社区、沙坪村、胜利村、石瓮子社区、四新村、新合村）小岭镇（常湾村、金米村、李砭村、罗庄社区）凤凰镇（大寺沟村、凤镇街村、金凤村、宽坪村、龙潭村、清水村、双河村、桃园村、皂河村）杏坪镇（柴庄村、晨光村、联合村、联丰村、天堂村、肖台村、杏坪社区、严坪村、腰庄村、油房村、云蒙村、中山丑女、中台村）红岩寺镇（本地湾村、大沙河村、红安村、红岩社区、盘龙寺村、闫坪村、跃进村、张家坪村、掌上村、正沟村）瓦房口镇（大河村、街垣社区、金台村、金星村、老庄村、马家台村、磨沟村、颜家庄村）曹坪镇（东沟村，九间房村、沙岭村、窑镇社区、荫沟村、银碗村、中庙村、中坪社区）</t>
  </si>
  <si>
    <t>住建局</t>
  </si>
  <si>
    <t>祁少峰</t>
  </si>
  <si>
    <t>帮助贫困户解决安全住房问题</t>
  </si>
  <si>
    <t>解决住房安全问题</t>
  </si>
  <si>
    <t>2018年营盘镇扶贫小额贷款贴息</t>
  </si>
  <si>
    <t>2018年小额信贷贴息150.46万元</t>
  </si>
  <si>
    <t>各村（社区）</t>
  </si>
  <si>
    <t>金融支持产业发展促农增收</t>
  </si>
  <si>
    <t>通过金融扶贫带动贫困户增收3000元</t>
  </si>
  <si>
    <r>
      <rPr>
        <sz val="12"/>
        <color theme="1"/>
        <rFont val="宋体"/>
        <charset val="134"/>
      </rPr>
      <t>柞政扶发（</t>
    </r>
    <r>
      <rPr>
        <sz val="12"/>
        <color indexed="8"/>
        <rFont val="宋体"/>
        <charset val="134"/>
      </rPr>
      <t>2018</t>
    </r>
    <r>
      <rPr>
        <sz val="12"/>
        <color theme="1"/>
        <rFont val="宋体"/>
        <charset val="134"/>
      </rPr>
      <t>）</t>
    </r>
    <r>
      <rPr>
        <sz val="12"/>
        <color indexed="8"/>
        <rFont val="宋体"/>
        <charset val="134"/>
      </rPr>
      <t>13</t>
    </r>
    <r>
      <rPr>
        <sz val="12"/>
        <color theme="1"/>
        <rFont val="宋体"/>
        <charset val="134"/>
      </rPr>
      <t>、柞政扶发（2018）31、柞政扶发（2018）34</t>
    </r>
  </si>
  <si>
    <t>2018年乾佑街办扶贫小额贷款贴息</t>
  </si>
  <si>
    <t>2018年小额信贷贴息38.6万元</t>
  </si>
  <si>
    <t>2018年下梁镇扶贫小额贷款贴息</t>
  </si>
  <si>
    <t>2018年小额信贷贴息76.9万元</t>
  </si>
  <si>
    <t>2018年小岭镇扶贫小额贷款贴息</t>
  </si>
  <si>
    <t>2018年小额信贷贴息55万元</t>
  </si>
  <si>
    <t>2018年凤凰镇扶贫小额贷款贴息</t>
  </si>
  <si>
    <t>2018年小额信贷贴息87.8万元</t>
  </si>
  <si>
    <t>2018年杏坪镇扶贫小额贷款贴息</t>
  </si>
  <si>
    <t>2018年小额信贷贴息215.5万元</t>
  </si>
  <si>
    <t>2018年红岩寺镇扶贫小额贷款贴息</t>
  </si>
  <si>
    <t>2018年小额信贷贴息92.9万元</t>
  </si>
  <si>
    <t>2018年瓦房口扶贫小额贷款贴息</t>
  </si>
  <si>
    <t>2018年小额信贷贴息116.84万元</t>
  </si>
  <si>
    <t>瓦房口</t>
  </si>
  <si>
    <t>2018年曹坪镇扶贫小额贷款贴息</t>
  </si>
  <si>
    <t>2018年小额信贷贴息106.1万元</t>
  </si>
  <si>
    <t>2018年柞水县扶贫小额信贷风险补偿金</t>
  </si>
  <si>
    <t>扶贫小额信贷风险补偿金1475万元</t>
  </si>
  <si>
    <t>各镇（办）</t>
  </si>
  <si>
    <t>史高纯</t>
  </si>
  <si>
    <t>13891410378</t>
  </si>
  <si>
    <t>对呆坏账进行代偿</t>
  </si>
  <si>
    <r>
      <rPr>
        <sz val="12"/>
        <color theme="1"/>
        <rFont val="宋体"/>
        <charset val="134"/>
      </rPr>
      <t>柞政扶发（</t>
    </r>
    <r>
      <rPr>
        <sz val="12"/>
        <color indexed="8"/>
        <rFont val="宋体"/>
        <charset val="134"/>
      </rPr>
      <t>2018</t>
    </r>
    <r>
      <rPr>
        <sz val="12"/>
        <color theme="1"/>
        <rFont val="宋体"/>
        <charset val="134"/>
      </rPr>
      <t>）</t>
    </r>
    <r>
      <rPr>
        <sz val="12"/>
        <color indexed="8"/>
        <rFont val="宋体"/>
        <charset val="134"/>
      </rPr>
      <t>13</t>
    </r>
    <r>
      <rPr>
        <sz val="12"/>
        <color theme="1"/>
        <rFont val="宋体"/>
        <charset val="134"/>
      </rPr>
      <t>、柞政扶发（2018）31、柞政扶发（2018）43、柞政扶发（2018）34</t>
    </r>
  </si>
  <si>
    <t>互助资金</t>
  </si>
  <si>
    <t>2018年下梁镇金盆村互助协会追加本金</t>
  </si>
  <si>
    <t>2018年下梁镇金盆村互助协会追加本金12.8472万元</t>
  </si>
  <si>
    <t>通过会追加互助资金本金12.8472万，帮助贫困户发展产业粗增收</t>
  </si>
  <si>
    <t>2018年柞水县互助资金发展</t>
  </si>
  <si>
    <t>新建互助资金协会一个</t>
  </si>
  <si>
    <t>支持产业发展、促农增收</t>
  </si>
  <si>
    <t>通过产业发展，带动贫困户增收</t>
  </si>
  <si>
    <t>解决安全饮水</t>
  </si>
  <si>
    <t>柞水县2018年安全饮水巩固提升项目</t>
  </si>
  <si>
    <t>新建截渗坝76座、引泉室33座、蓄水池92座，修复截渗坝16座、蓄水池44座，增设净化消毒设备110套，埋设输配水管网616.6km，配套入户工程12720套</t>
  </si>
  <si>
    <t>营盘镇、乾佑街道办、下梁镇、小岭镇、凤凰镇、杏坪镇、瓦房口镇、红岩寺镇、曹坪镇</t>
  </si>
  <si>
    <t>营镇社区、朱家湾村、药王堂村、曹店村、丰河村、北河村、。两河村、胜利村、老庵寺村、西川村、常湾村、皂河村、双河村、油坊村、肖台村、联合村、联丰村、天埫村、晨光村、云蒙村、张坪村、磨沟村、颜家庄村、马房湾村、九间房村、沙岭村、东沟村、梨园村、马房子村、凤镇街社区、桃园村、金凤村、清水村、杏坪社区、中山村、中台村、红岩社区、本地湾村、正沟村、红安村、窑镇社区</t>
  </si>
  <si>
    <t>柞水县水利局</t>
  </si>
  <si>
    <t>王春生</t>
  </si>
  <si>
    <t>0914-4321910</t>
  </si>
  <si>
    <t>农村公益性基础设施建设解决安全饮水问题</t>
  </si>
  <si>
    <t>通过实施柞水县2018年安全饮水巩固提升供水项目，解决83317人的饮水安全</t>
  </si>
  <si>
    <t>柞发改发[2018]398号</t>
  </si>
  <si>
    <t>2018年度柞水县农村居民最低生活保障</t>
  </si>
  <si>
    <t>持有我县常住农村户口并长期居住的居民，凡共同生活的家庭成员人均收入低于我县最低生活保障标准（目前为3990元/人年），且家庭财产状况符合规定条件的，纳入农村低保。</t>
  </si>
  <si>
    <t>79个村、社区</t>
  </si>
  <si>
    <t>县民政局</t>
  </si>
  <si>
    <t>李邦余</t>
  </si>
  <si>
    <t>0914-4321914</t>
  </si>
  <si>
    <t>应保尽保</t>
  </si>
  <si>
    <t>农村居民最低生活保障项目保障了2382户5908人的基本生活。</t>
  </si>
  <si>
    <t>柞民发[2018]9、31、45、94、9、152.153.201.202号</t>
  </si>
  <si>
    <t>2018年度柞水县特困人员救助供养</t>
  </si>
  <si>
    <t>具有本县户籍，符合无劳动能力、无生活来源、无法定赡养抚养扶养义务人或者其法定义务人无履行义务能力的老年人、残疾人和未满16周岁的未成年人三个基本条件的，依法纳入特困人员救助供养范围。</t>
  </si>
  <si>
    <t>应救尽救</t>
  </si>
  <si>
    <t>特困人员救助供养项目解决了2035户2059人的基本生活和居住问题。</t>
  </si>
  <si>
    <t>柞民发[2018]30/42/88/89/158/159/198/200号</t>
  </si>
  <si>
    <t>2018年柞水县贫困群众养老保险补贴项目</t>
  </si>
  <si>
    <t>为全县2018年符合补贴条件的已缴纳养老保险的贫困群众给予养老保险补贴</t>
  </si>
  <si>
    <t>张沛</t>
  </si>
  <si>
    <t>鼓励贫困群众缴纳养老保险，减轻贫困群众养老保险缴纳负担</t>
  </si>
  <si>
    <t>为缴纳养老保险的未脱贫符合条件的贫困群众给予养老保险补贴</t>
  </si>
  <si>
    <t>柞政人社发〔2018〕126号</t>
  </si>
  <si>
    <t>2018年柞水县60周岁以上贫困群众养老金项目</t>
  </si>
  <si>
    <t>为全县2018年符合条件的贫困群众发放养老金</t>
  </si>
  <si>
    <t>为年满60周岁的贫困群众提供基本生活保障</t>
  </si>
  <si>
    <t>为符合领取养老金条件的贫困群众及时发放养老金</t>
  </si>
  <si>
    <t>柞政人社函〔2018〕230号</t>
  </si>
  <si>
    <t>2018年度柞水县留守关爱服务</t>
  </si>
  <si>
    <t>关爱留守老人、儿童、妇女补助、孤儿救助</t>
  </si>
  <si>
    <t>留守关爱服务改善了279户279人的生活质量。</t>
  </si>
  <si>
    <t>柞民发[2018]40/91/145/205号</t>
  </si>
  <si>
    <t>2018年度柞水县临时救助</t>
  </si>
  <si>
    <t xml:space="preserve">对遭遇突发事件，或者其他特殊原因导致基本生活陷入困境，而其他社会救助无法覆盖或者救助之后基本生活仍然有困难的家庭或者个人给予的一次性救助。 </t>
  </si>
  <si>
    <t>临时救助项目解决了4061户4061人的突发困难。</t>
  </si>
  <si>
    <t>柞民发[2018]44/105/164/213号</t>
  </si>
  <si>
    <t>交通项目</t>
  </si>
  <si>
    <t>2018年八台坡公路</t>
  </si>
  <si>
    <t>新建通组公路7.6公里</t>
  </si>
  <si>
    <t>农村公益性基础设施建设解决贫困人口交通出行</t>
  </si>
  <si>
    <t>通过修建硬化通村路7.6公里，方便群众出行</t>
  </si>
  <si>
    <t>陕发改投资【2018】842号</t>
  </si>
  <si>
    <t>2018年安坪至村委会公路</t>
  </si>
  <si>
    <t>新建通组公路4.2公里</t>
  </si>
  <si>
    <t>通过修建硬化通村路4.2公里，方便群众出行</t>
  </si>
  <si>
    <t>2018年原双喜公路</t>
  </si>
  <si>
    <t>新建通组公路6.6公里</t>
  </si>
  <si>
    <t>通过修建硬化通村路6.6公里，方便群众出行</t>
  </si>
  <si>
    <t>2018年安沟公路</t>
  </si>
  <si>
    <t>新建通组公路5公里</t>
  </si>
  <si>
    <t>通过修建硬化通村路5公里，方便群众出行</t>
  </si>
  <si>
    <t>2018年大东沟公路</t>
  </si>
  <si>
    <t>新建通组公路4公里</t>
  </si>
  <si>
    <t>通过修建硬化通村路4公里，方便群众出行</t>
  </si>
  <si>
    <t>2018年小石板公路</t>
  </si>
  <si>
    <t>2018年大石板公路</t>
  </si>
  <si>
    <t>2018年庙沟公路</t>
  </si>
  <si>
    <t>新建通组公路3.5公里</t>
  </si>
  <si>
    <t>通过修建硬化通村路3.5公里，方便群众出行</t>
  </si>
  <si>
    <t>2018年见天沟公路</t>
  </si>
  <si>
    <t>新建通组公路8公里</t>
  </si>
  <si>
    <t>通过修建硬化通村路8公里，方便群众出行</t>
  </si>
  <si>
    <t>2018年太平沟公路</t>
  </si>
  <si>
    <t>新建通组公路1.5公里</t>
  </si>
  <si>
    <t>通过修建硬化通村路1.5公里，方便群众出行</t>
  </si>
  <si>
    <t>2018年东沟公路</t>
  </si>
  <si>
    <t>新建通组公路4.6公里</t>
  </si>
  <si>
    <t>通过修建硬化通村路4.6公里，方便群众出行</t>
  </si>
  <si>
    <t>2018年魏家湾公路</t>
  </si>
  <si>
    <t>新建通组公路2.5公里</t>
  </si>
  <si>
    <t>通过修建硬化通村路2.5公里，方便群众出行</t>
  </si>
  <si>
    <t>2018年阳坡公路</t>
  </si>
  <si>
    <t>新建通组公路17公里</t>
  </si>
  <si>
    <t>通过修建硬化通村路17公里，方便群众出行</t>
  </si>
  <si>
    <t>2018年北沟公路</t>
  </si>
  <si>
    <t>新建通组公路1.1公里</t>
  </si>
  <si>
    <t>通过修建硬化通村路1.1公里，方便群众出行</t>
  </si>
  <si>
    <t>2018年亮子沟公路</t>
  </si>
  <si>
    <t>新建通组公路3.3公里</t>
  </si>
  <si>
    <t>通过修建硬化通村路3.3公里，方便群众出行</t>
  </si>
  <si>
    <t>2018年东边沟公路</t>
  </si>
  <si>
    <t>新建通组公路1公里</t>
  </si>
  <si>
    <t>通过修建硬化通村路1公里，方便群众出行</t>
  </si>
  <si>
    <t>2018年麻仕沟沟公路</t>
  </si>
  <si>
    <t>新建通组公路4.5公里</t>
  </si>
  <si>
    <t>通过修建硬化通村路4.5公里，方便群众出行</t>
  </si>
  <si>
    <t>油返砂</t>
  </si>
  <si>
    <t>2018年芦才沟路</t>
  </si>
  <si>
    <t>油返砂整治1.6公里</t>
  </si>
  <si>
    <t>乾佑街道办</t>
  </si>
  <si>
    <t>车家河</t>
  </si>
  <si>
    <t>通过油返砂整治道路1.6公里，方便群众出行</t>
  </si>
  <si>
    <t>2018年菜籽沟路</t>
  </si>
  <si>
    <t>油返砂整治2.85公里</t>
  </si>
  <si>
    <t>通过油返砂整治道路2.85公里，方便群众出行</t>
  </si>
  <si>
    <t>2018年周沟口路</t>
  </si>
  <si>
    <t>油返砂整治1.43公里</t>
  </si>
  <si>
    <t>通过油返砂整治道路1.43公里，方便群众出行</t>
  </si>
  <si>
    <t>2018年老庄村路</t>
  </si>
  <si>
    <t>通通过油返砂整治道路1.6公里，方便群众出行</t>
  </si>
  <si>
    <t>2018年中华村路</t>
  </si>
  <si>
    <t>油返砂整治2.12公里</t>
  </si>
  <si>
    <t>通过油返砂整治道路2.12公里，方便群众出行</t>
  </si>
  <si>
    <t>2018年安沟村路</t>
  </si>
  <si>
    <t>油返砂整治1.08公里</t>
  </si>
  <si>
    <t>通过油返砂整治道路1.08公里，方便2群众出行</t>
  </si>
  <si>
    <t>2018年东沟村路</t>
  </si>
  <si>
    <t>油返砂整治2.46公里</t>
  </si>
  <si>
    <t>通过油返砂整治道路2.46公里，方便2群众出行</t>
  </si>
  <si>
    <t>2018年葛安子沟路</t>
  </si>
  <si>
    <t>油返砂整治2.65公里</t>
  </si>
  <si>
    <t>通过油返砂整治道路2.65公里，方便群众出行</t>
  </si>
  <si>
    <t>2018年盘龙寺村路</t>
  </si>
  <si>
    <t>油返砂整治0.15公里</t>
  </si>
  <si>
    <t>盘龙村</t>
  </si>
  <si>
    <t>通过油返砂整治道路0.15公里，方便群众出行</t>
  </si>
  <si>
    <t>2018年闫坪村路</t>
  </si>
  <si>
    <t>油返砂整治1.92公里</t>
  </si>
  <si>
    <t>通过油返砂整治道路1.92公里，方便群众出行</t>
  </si>
  <si>
    <t>2018年石船沟路</t>
  </si>
  <si>
    <t>油返砂整治3.5公里</t>
  </si>
  <si>
    <t>通过油返砂整治道路3.5公里，方便群众出行</t>
  </si>
  <si>
    <t>2018年高垣村路</t>
  </si>
  <si>
    <t>油返砂整治6.97公里</t>
  </si>
  <si>
    <t>通过油返砂整治道路6.97公里，方便群众出行</t>
  </si>
  <si>
    <t>2018年银碗村路</t>
  </si>
  <si>
    <t>油返砂整治5.58公里</t>
  </si>
  <si>
    <t>通过油返砂整治道路5.58公里，方便群众出行</t>
  </si>
  <si>
    <t>2018年胡岭村路</t>
  </si>
  <si>
    <t>油返砂整治3.95公里</t>
  </si>
  <si>
    <t>通过油返砂整治道路3.95公里，方便群众出行</t>
  </si>
  <si>
    <t>2018年杨寺庙村路</t>
  </si>
  <si>
    <t>油返砂整治2.88公里</t>
  </si>
  <si>
    <t>通过油返砂整治道路2.88公里，方便群众出行</t>
  </si>
  <si>
    <t>2018年北河村路</t>
  </si>
  <si>
    <t>油返砂整治4.54公里</t>
  </si>
  <si>
    <t>通过油返砂整治道路4.54公里，方便群众出行</t>
  </si>
  <si>
    <t>2018年宽沟村路</t>
  </si>
  <si>
    <t>油返砂整治4.85公里</t>
  </si>
  <si>
    <t>通过油返砂整治道路4.85公里，方便群众出行</t>
  </si>
  <si>
    <t>2018年荫沟村路</t>
  </si>
  <si>
    <t>油返砂整治3.88公里</t>
  </si>
  <si>
    <t>通过油返砂整治道路3.88公里，方便群众出行</t>
  </si>
  <si>
    <t>2018年金岭石船沟路</t>
  </si>
  <si>
    <t>油返砂整治0.9公里</t>
  </si>
  <si>
    <t>通过油返砂整治道路0.9公里，方便群众出行</t>
  </si>
  <si>
    <t>2018年街垣村瓦房沟路</t>
  </si>
  <si>
    <t>油返砂整治2.9公里</t>
  </si>
  <si>
    <t>通过油返砂整治道路2.9公里，方便群众出行</t>
  </si>
  <si>
    <t>2018年大河村凉水沟村路</t>
  </si>
  <si>
    <t>油返砂整治3.2公里</t>
  </si>
  <si>
    <t>通过油返砂整治道路3.2公里，方便群众出行</t>
  </si>
  <si>
    <t>2018年谢街村宽沟口路</t>
  </si>
  <si>
    <t>油返砂整治0.3公里</t>
  </si>
  <si>
    <t>通过油返砂整治道路0.3公里，方便群众出行</t>
  </si>
  <si>
    <t>2018年凤宽路</t>
  </si>
  <si>
    <t>油返砂整治4.22公里</t>
  </si>
  <si>
    <t>通过油返砂整治道路4.22公里，方便群众出行</t>
  </si>
  <si>
    <t>2018年胶园沟路</t>
  </si>
  <si>
    <t>油返砂整治1.3公里</t>
  </si>
  <si>
    <t>通过油返砂整治道路1.3公里，方便群众出行</t>
  </si>
  <si>
    <t>2018年金珠村夜珠沟路</t>
  </si>
  <si>
    <t>油返砂整治3公里</t>
  </si>
  <si>
    <t>通过油返砂整治道路3公里，方便群众出行</t>
  </si>
  <si>
    <t>2018年联丰村联丰沟路</t>
  </si>
  <si>
    <t>油返砂整治2.1公里</t>
  </si>
  <si>
    <t>通过油返砂整治道路2.1公里，方便群众出行</t>
  </si>
  <si>
    <t>2018年联合村汤家沟路</t>
  </si>
  <si>
    <t>油返砂整治公里3.5</t>
  </si>
  <si>
    <t>2018年严坪村冷水沟路</t>
  </si>
  <si>
    <t>油返砂整治0.42公里</t>
  </si>
  <si>
    <t>通过油返砂整治道路0.42公里，方便群众出行</t>
  </si>
  <si>
    <t>2018年小太路</t>
  </si>
  <si>
    <t>油返砂整治1.45公里</t>
  </si>
  <si>
    <t>通过油返砂整治道路1.45公里，方便群众出行</t>
  </si>
  <si>
    <t>2018年凤皂路</t>
  </si>
  <si>
    <t>油返砂整治10.25公里</t>
  </si>
  <si>
    <t>通过油返砂整治道路10.25公里，方便群众出行</t>
  </si>
  <si>
    <t>2018年蔡李路</t>
  </si>
  <si>
    <t>油返砂整治2.45公里</t>
  </si>
  <si>
    <t>通过油返砂整治道路2.45公里，方便群众出行</t>
  </si>
  <si>
    <t>2018年红东路</t>
  </si>
  <si>
    <t>油返砂整治3.83公里</t>
  </si>
  <si>
    <t>通过油返砂整治道路3.83公里，方便群众出行</t>
  </si>
  <si>
    <t>2018年马云路</t>
  </si>
  <si>
    <t>油返砂整治1.4公里</t>
  </si>
  <si>
    <t>通过油返砂整治道路1.4公里，方便群众出行</t>
  </si>
  <si>
    <t>2018年解放村路</t>
  </si>
  <si>
    <t>2018年胜利村路</t>
  </si>
  <si>
    <t>油返砂整治0.5公里</t>
  </si>
  <si>
    <t>通过油返砂整治道路0.5公里，方便群众出行</t>
  </si>
  <si>
    <t>2018年岭峰村路</t>
  </si>
  <si>
    <t>油返砂整治2公里</t>
  </si>
  <si>
    <t>岭峰村</t>
  </si>
  <si>
    <t>通过油返砂整治道路2公里，方便群众出行</t>
  </si>
  <si>
    <t>油返砂整治3.4公里</t>
  </si>
  <si>
    <t>通过油返砂整治道路3.4公里，方便群众出行</t>
  </si>
  <si>
    <t>2018年双沟村路</t>
  </si>
  <si>
    <t>2018年油房村路</t>
  </si>
  <si>
    <t>油返砂整治1.1公里</t>
  </si>
  <si>
    <t>通过油返砂整治道路1.1公里，方便群众出行</t>
  </si>
  <si>
    <t>2018年肖台村四组路</t>
  </si>
  <si>
    <t>油返砂整治0.8公里</t>
  </si>
  <si>
    <t>通过油返砂整治道路0.8公里，方便群众出行</t>
  </si>
  <si>
    <t>2018年晨光村路</t>
  </si>
  <si>
    <t>油返砂整治1.7公里</t>
  </si>
  <si>
    <t>通过油返砂整治道路1.7公里，方便群众出行</t>
  </si>
  <si>
    <t>2018年天堂村路</t>
  </si>
  <si>
    <t>天堂村</t>
  </si>
  <si>
    <t>2018年葛踩路</t>
  </si>
  <si>
    <t>油返砂整治7.7公里</t>
  </si>
  <si>
    <t>通过油返砂整治道路7.7公里，方便群众出行</t>
  </si>
  <si>
    <t>2018年牛袁路</t>
  </si>
  <si>
    <t>油返砂整治4.9公里</t>
  </si>
  <si>
    <t>通过油返砂整治道路4.9公里，方便群众出行</t>
  </si>
  <si>
    <t>2018年牛背梁路</t>
  </si>
  <si>
    <t>油返砂整治4.7公里</t>
  </si>
  <si>
    <t>通过油返砂整治道路4.7公里，方便群众出行</t>
  </si>
  <si>
    <t>以工代赈项目</t>
  </si>
  <si>
    <t>2018年瓦房口镇磨沟村七组罗家沟道路</t>
  </si>
  <si>
    <t>修复硬化道路1.8公里</t>
  </si>
  <si>
    <t>县以工代赈办</t>
  </si>
  <si>
    <t>钟海平</t>
  </si>
  <si>
    <t>解决贫困人口交通出行</t>
  </si>
  <si>
    <r>
      <rPr>
        <sz val="12"/>
        <color theme="1"/>
        <rFont val="宋体"/>
        <charset val="134"/>
      </rPr>
      <t>通过修建硬化通组道路1.8公里，方便贫困户</t>
    </r>
    <r>
      <rPr>
        <sz val="12"/>
        <color rgb="FFFF0000"/>
        <rFont val="宋体"/>
        <charset val="134"/>
      </rPr>
      <t>10户</t>
    </r>
    <r>
      <rPr>
        <sz val="12"/>
        <color theme="1"/>
        <rFont val="宋体"/>
        <charset val="134"/>
      </rPr>
      <t>群众出行。</t>
    </r>
  </si>
  <si>
    <t>2018年凤凰镇大寺沟村二组道路</t>
  </si>
  <si>
    <t>修复硬化道路1.56公里</t>
  </si>
  <si>
    <r>
      <rPr>
        <sz val="12"/>
        <color theme="1"/>
        <rFont val="宋体"/>
        <charset val="134"/>
      </rPr>
      <t>通过修建硬化通组道路1.56公里，方便贫困户6</t>
    </r>
    <r>
      <rPr>
        <sz val="12"/>
        <color rgb="FFFF0000"/>
        <rFont val="宋体"/>
        <charset val="134"/>
      </rPr>
      <t>户</t>
    </r>
    <r>
      <rPr>
        <sz val="12"/>
        <color theme="1"/>
        <rFont val="宋体"/>
        <charset val="134"/>
      </rPr>
      <t>群众出行。</t>
    </r>
  </si>
  <si>
    <t>2018年杏坪镇联合村一组木耳凹道路</t>
  </si>
  <si>
    <t>修复硬化道路0.47公里</t>
  </si>
  <si>
    <t>解决贫困人口交通出行，为产业发展提供有利条件。</t>
  </si>
  <si>
    <r>
      <rPr>
        <sz val="12"/>
        <color rgb="FF000000"/>
        <rFont val="宋体"/>
        <charset val="134"/>
      </rPr>
      <t>修复硬化道路0.47公里，解决</t>
    </r>
    <r>
      <rPr>
        <sz val="12"/>
        <color rgb="FFFF0000"/>
        <rFont val="宋体"/>
        <charset val="134"/>
      </rPr>
      <t>贫困户18户33人</t>
    </r>
    <r>
      <rPr>
        <sz val="12"/>
        <color rgb="FF000000"/>
        <rFont val="宋体"/>
        <charset val="134"/>
      </rPr>
      <t>生活不便，为当地发展烤烟项目生产提供便利。</t>
    </r>
  </si>
  <si>
    <t>2018年红岩寺镇闫坪村一组道路</t>
  </si>
  <si>
    <t>修复道路3.52公里</t>
  </si>
  <si>
    <r>
      <rPr>
        <sz val="12"/>
        <color rgb="FF000000"/>
        <rFont val="宋体"/>
        <charset val="134"/>
      </rPr>
      <t>修复道路3.52公里，解决农户</t>
    </r>
    <r>
      <rPr>
        <sz val="12"/>
        <color rgb="FFFF0000"/>
        <rFont val="宋体"/>
        <charset val="134"/>
      </rPr>
      <t>贫困户23户，37人</t>
    </r>
    <r>
      <rPr>
        <sz val="12"/>
        <color rgb="FF000000"/>
        <rFont val="宋体"/>
        <charset val="134"/>
      </rPr>
      <t>出行不便，为当地发展土豆种植提供便利。</t>
    </r>
  </si>
  <si>
    <t>2018年红岩寺镇本地湾村四组谷子沟口金钱河桥</t>
  </si>
  <si>
    <t>新建砼桥1座及其引道。其中桥梁3-16米空心板，桥长约49米，宽度5.1米。</t>
  </si>
  <si>
    <t>新建砼桥1座及其引道，解决当地群众出行难问题，利于谷子沟发展红色文化旅游。</t>
  </si>
  <si>
    <t>2018年杏坪镇腰庄村四组庙湾桥</t>
  </si>
  <si>
    <t>新建砼桥1座及其引道。其中桥梁2-13米空心板，桥长约27米，宽度5.1米。</t>
  </si>
  <si>
    <r>
      <rPr>
        <sz val="12"/>
        <color rgb="FF000000"/>
        <rFont val="宋体"/>
        <charset val="134"/>
      </rPr>
      <t>新建砼桥1座及其附属工程，方便贫困户</t>
    </r>
    <r>
      <rPr>
        <sz val="12"/>
        <color rgb="FFFF0000"/>
        <rFont val="宋体"/>
        <charset val="134"/>
      </rPr>
      <t>5户16人</t>
    </r>
    <r>
      <rPr>
        <sz val="12"/>
        <color rgb="FF000000"/>
        <rFont val="宋体"/>
        <charset val="134"/>
      </rPr>
      <t>通行。</t>
    </r>
  </si>
  <si>
    <t>扶贫修路项目</t>
  </si>
  <si>
    <t>下梁镇沙坪社区基础设施及公共服务类项目</t>
  </si>
  <si>
    <t>硬化6组通组路1.4公里</t>
  </si>
  <si>
    <t>通过硬化6组通组路1.4公里解决贫困人口交通出行</t>
  </si>
  <si>
    <t>交通局</t>
  </si>
  <si>
    <t>2018年下梁镇西川村基础设施及公共服务类项目</t>
  </si>
  <si>
    <t>迁改低压电力4.016km，杆塔12基</t>
  </si>
  <si>
    <t>农村公益性基础设施建设解决贫困人口生活用电问题</t>
  </si>
  <si>
    <t>通过迁改低压电力4.016km，杆塔12基解决贫困人口生活用电问题</t>
  </si>
  <si>
    <t>供电公司</t>
  </si>
  <si>
    <t>2018年曹坪镇中坪社区安装变压器项目</t>
  </si>
  <si>
    <t>安装四组400千伏安变压器一台</t>
  </si>
  <si>
    <t>农村公益性基础设施建设解决群众群众用电问题</t>
  </si>
  <si>
    <t>通过变压器项目，改善群众用电条件</t>
  </si>
  <si>
    <t>2018年度柞水县广电扶贫宽带乡村</t>
  </si>
  <si>
    <t>新接入864户贫困户，续费8192户贫困户，WIFI惠及50个村委会</t>
  </si>
  <si>
    <t>九个镇办</t>
  </si>
  <si>
    <t>79个村</t>
  </si>
  <si>
    <t>广电网络公司</t>
  </si>
  <si>
    <t>柯社民</t>
  </si>
  <si>
    <t>15009143999</t>
  </si>
  <si>
    <t>广播电视宽带文化扶贫</t>
  </si>
  <si>
    <t>丰富贫困户的文化精神生活</t>
  </si>
  <si>
    <t>柞政发（2019）26号</t>
  </si>
  <si>
    <t>2018年营盘镇曹店村产业路项目</t>
  </si>
  <si>
    <t>新建产业路1公里</t>
  </si>
  <si>
    <t>解决贫困户产业发展出行问题</t>
  </si>
  <si>
    <t>通过新建曹店村产业路，拓宽群众产业发展便利</t>
  </si>
  <si>
    <t>2018年下梁镇四新村产业路项目</t>
  </si>
  <si>
    <t>硬化四组小六里沟产业路1.1公里</t>
  </si>
  <si>
    <t>通过基础设施改善带动脱贫减贫</t>
  </si>
  <si>
    <t>通过硬化四组小六里沟产业路1.1公里促进产业发展</t>
  </si>
  <si>
    <t>2018年下梁镇金盆村产业路硬化</t>
  </si>
  <si>
    <t>硬化二组产业园区道路500.2米</t>
  </si>
  <si>
    <t>通过硬化二组产业园区道路500.2米促进产业发展</t>
  </si>
  <si>
    <t>2018年小岭镇岭丰村四组产业路项目</t>
  </si>
  <si>
    <t>硬化四组（大庙沟）产业路800米，宽3米</t>
  </si>
  <si>
    <t>农村公益性基础设施建设解决贫困人口出行问题</t>
  </si>
  <si>
    <t>通过产业路硬化项目促进产业发展，方便30户群众出行</t>
  </si>
  <si>
    <t>柞水县2017年贫困村基础设施凤凰镇宽坪村产业路硬化项目</t>
  </si>
  <si>
    <t>硬化1组、2组产业路2.1公里（大西沟道路，从宽坪小学至大西沟脑</t>
  </si>
  <si>
    <t>2018年度</t>
  </si>
  <si>
    <t>解决产业发展、贫困人口交通出行问题</t>
  </si>
  <si>
    <t>方便群众生产生活交通出行</t>
  </si>
  <si>
    <t>柞水县2017年贫困村基础设施杏坪镇严坪村五组产业路硬化工程</t>
  </si>
  <si>
    <t>硬化五组柿树凹产业路2.4公里</t>
  </si>
  <si>
    <t>通过实施产业路项目促进产业发展</t>
  </si>
  <si>
    <t>柞水县2018年贫困村基础设施杏坪镇晨光村产业路硬化工程</t>
  </si>
  <si>
    <t>硬化一组村委会至学堂梁产业路2.4公里</t>
  </si>
  <si>
    <t>柞水县2018年贫困村基础设施杏坪镇腰庄村一组产业路硬化项目</t>
  </si>
  <si>
    <t>硬化一组董家沟产业路2公里</t>
  </si>
  <si>
    <t>2018年杏坪镇油房村二组产业路补助</t>
  </si>
  <si>
    <t>杏坪镇油房村二组产业路补助</t>
  </si>
  <si>
    <t>2018年杏坪镇油房村广福沟产业路补助</t>
  </si>
  <si>
    <t>杏坪镇油房村广福沟产业路补助</t>
  </si>
  <si>
    <t>2018年杏坪镇联丰村产业路硬化</t>
  </si>
  <si>
    <t>新修硬化三组养牛场产业路900米</t>
  </si>
  <si>
    <t>2018年瓦房口镇街垣社区产业路项目</t>
  </si>
  <si>
    <t>硬化乌龟井至柿园沟产业路120米</t>
  </si>
  <si>
    <t>促进贫困户年增收100元</t>
  </si>
  <si>
    <t>2018年瓦房口镇大河村产业路项目</t>
  </si>
  <si>
    <t>硬化凉水沟产业路140米</t>
  </si>
  <si>
    <t>促进贫困户年增收500元</t>
  </si>
  <si>
    <t>2018年曹坪镇东沟村产业路项目</t>
  </si>
  <si>
    <t>硬化五组东沟脑产业路850米</t>
  </si>
  <si>
    <t>产业路带动产业发展</t>
  </si>
  <si>
    <t>通过产业路项目，带动产业发展</t>
  </si>
  <si>
    <t>2018年曹坪镇荫沟村产业路项目</t>
  </si>
  <si>
    <t>硬化左家沟产业路860米</t>
  </si>
  <si>
    <t>2018年曹坪镇中坪社区硬化产业路</t>
  </si>
  <si>
    <t>硬化三组产业路4.8公里</t>
  </si>
  <si>
    <t>柞水县2018年综合治理工程</t>
  </si>
  <si>
    <r>
      <rPr>
        <sz val="12"/>
        <rFont val="宋体"/>
        <charset val="134"/>
      </rPr>
      <t>综合治理水土流失面积17km</t>
    </r>
    <r>
      <rPr>
        <vertAlign val="superscript"/>
        <sz val="12"/>
        <rFont val="宋体"/>
        <charset val="134"/>
      </rPr>
      <t>2</t>
    </r>
  </si>
  <si>
    <t>陈新波</t>
  </si>
  <si>
    <t>农村公益性基础设施建设改善居住环境</t>
  </si>
  <si>
    <t>实施2018年综合治理项目，改善110人的人居环境</t>
  </si>
  <si>
    <t>柞水务发[2017]84号</t>
  </si>
  <si>
    <t>柞水县2018年水利发展资金农田水利设施建设项目</t>
  </si>
  <si>
    <t>新增节水灌溉面积3000亩</t>
  </si>
  <si>
    <t>小岭镇
杏坪镇
乾佑街道办</t>
  </si>
  <si>
    <t>常湾村
肖台村
车家河村</t>
  </si>
  <si>
    <t>农村公益性基础设施建设解决耕地灌溉问题</t>
  </si>
  <si>
    <t>实施2018年农田水利设施项目，改善3000亩耕地的灌溉</t>
  </si>
  <si>
    <t>柞水务发[2018]121号</t>
  </si>
  <si>
    <t>2018年小岭镇金米村四组河堤项目</t>
  </si>
  <si>
    <t>新修四组河堤240米</t>
  </si>
  <si>
    <t>农村公益性基础设施建设解决贫困村安全问题</t>
  </si>
  <si>
    <t>通过河堤项目为贫困村群众提供安全保障</t>
  </si>
  <si>
    <t>2018年小岭镇金米村五组窑湾河堤</t>
  </si>
  <si>
    <t>新修河堤100米</t>
  </si>
  <si>
    <t>保护贫困群众生命财产安全，为产业发展提供有利条件。</t>
  </si>
  <si>
    <t>新修河堤100米，保护群众21户、合作社1个，农田7亩。</t>
  </si>
  <si>
    <t>2018年营盘镇龙潭村一组三里桥河堤</t>
  </si>
  <si>
    <t>新修河堤227米</t>
  </si>
  <si>
    <t>新修河堤227米，保护群众21户、农田9亩。</t>
  </si>
  <si>
    <t>2018年营盘镇曹店村二组宽沟河堤</t>
  </si>
  <si>
    <t>新修河堤250米</t>
  </si>
  <si>
    <t>新修河堤250米，保护群众12户、合作社1个，农田15亩。</t>
  </si>
  <si>
    <t>2018年凤凰镇皂河村刘家沟口河堤</t>
  </si>
  <si>
    <t>新修河堤250米，保护搬迁群众和农田6亩。</t>
  </si>
  <si>
    <t>扶贫局其他项目</t>
  </si>
  <si>
    <t>2018年营盘镇丰河村河堤修复项目</t>
  </si>
  <si>
    <t>丰河街修复河堤200米</t>
  </si>
  <si>
    <t>提高群众出行安全</t>
  </si>
  <si>
    <t>2018年营盘镇两河村小型公益性基础设施建设项目</t>
  </si>
  <si>
    <t>硬化冷水鱼养殖产业园入园路430米，新修便民桥2座</t>
  </si>
  <si>
    <t>解决贫困户产业发展和出行问题</t>
  </si>
  <si>
    <t>通过新建产业路和便民桥，提高群众身缠生活发展便利</t>
  </si>
  <si>
    <t>2018年瓦房口镇大河村农户分散生猪养殖产业配套设施</t>
  </si>
  <si>
    <t>沼气池16个</t>
  </si>
  <si>
    <t>产业带动扶贫、改善居住环境</t>
  </si>
  <si>
    <t>带动20户生猪养殖产业发展年增收500元</t>
  </si>
  <si>
    <t>2018年瓦房口镇金台村大棚菜产业配套设施</t>
  </si>
  <si>
    <t>育苗棚20亩，滴灌管网10000米，生产路3000米</t>
  </si>
  <si>
    <t>促进贫困户年增收200元</t>
  </si>
  <si>
    <t>2018年瓦生猪养殖产业配套设施</t>
  </si>
  <si>
    <t>办公房8间，圈舍6栋，圈舍涂白15200平方米</t>
  </si>
  <si>
    <t>2018年曹坪镇中坪社区河提桥项目</t>
  </si>
  <si>
    <t>新修四组码头河堤200米；修桥一座，长37米，宽6米</t>
  </si>
  <si>
    <t>农村公益性基础设施建设解决群众群众出行难</t>
  </si>
  <si>
    <t>通过河提大桥项目，解决群众出行难</t>
  </si>
  <si>
    <t>2018年曹坪镇东沟村便民桥项目</t>
  </si>
  <si>
    <t>东沟脑5座便民桥</t>
  </si>
  <si>
    <t>通过便民桥项目，解决群众出行难</t>
  </si>
  <si>
    <t>2018年下梁镇石瓮子小学厕所维修改造</t>
  </si>
  <si>
    <t>维修改造厕所200平方米</t>
  </si>
  <si>
    <t>石瓮子</t>
  </si>
  <si>
    <t>科教局</t>
  </si>
  <si>
    <t>张勇</t>
  </si>
  <si>
    <t>15353236978</t>
  </si>
  <si>
    <t>改善办学条件</t>
  </si>
  <si>
    <t>2018年红岩寺镇张坪小学综合楼维修、运动场改造</t>
  </si>
  <si>
    <t>维修教学及辅助用房1040平方米，改造运动场1000平方米</t>
  </si>
  <si>
    <t>张家坪</t>
  </si>
  <si>
    <t>谭松柏</t>
  </si>
  <si>
    <t>13991480665</t>
  </si>
  <si>
    <t>2018年红岩寺镇黄土砭小学综合楼维修、运动场改造</t>
  </si>
  <si>
    <t>维修综合楼750平方米，改造运动场1000平方米</t>
  </si>
  <si>
    <t>跃进</t>
  </si>
  <si>
    <t>2018年柞水县标准化村卫生室建设补助</t>
  </si>
  <si>
    <t>新建标准化村卫生室19个，改建1个。</t>
  </si>
  <si>
    <t>8个镇（办）</t>
  </si>
  <si>
    <t>20个村</t>
  </si>
  <si>
    <t>0914-4325958</t>
  </si>
  <si>
    <t>解决贫困人口
基本医疗保障</t>
  </si>
  <si>
    <t>解决贫困人口基本医疗保障问题</t>
  </si>
  <si>
    <t>2018年柞水扶贫局项目管理费</t>
  </si>
  <si>
    <t>项目管理费</t>
  </si>
  <si>
    <t>柞水县扶贫局</t>
  </si>
  <si>
    <t>0914-4323370</t>
  </si>
  <si>
    <t>柞政扶发（2018）43号、80号、85号</t>
  </si>
</sst>
</file>

<file path=xl/styles.xml><?xml version="1.0" encoding="utf-8"?>
<styleSheet xmlns="http://schemas.openxmlformats.org/spreadsheetml/2006/main">
  <numFmts count="8">
    <numFmt numFmtId="44" formatCode="_ &quot;￥&quot;* #,##0.00_ ;_ &quot;￥&quot;* \-#,##0.00_ ;_ &quot;￥&quot;* &quot;-&quot;??_ ;_ @_ "/>
    <numFmt numFmtId="42" formatCode="_ &quot;￥&quot;* #,##0_ ;_ &quot;￥&quot;* \-#,##0_ ;_ &quot;￥&quot;* &quot;-&quot;_ ;_ @_ "/>
    <numFmt numFmtId="41" formatCode="_ * #,##0_ ;_ * \-#,##0_ ;_ * &quot;-&quot;_ ;_ @_ "/>
    <numFmt numFmtId="176" formatCode="0_ "/>
    <numFmt numFmtId="43" formatCode="_ * #,##0.00_ ;_ * \-#,##0.00_ ;_ * &quot;-&quot;??_ ;_ @_ "/>
    <numFmt numFmtId="177" formatCode="0.00_ "/>
    <numFmt numFmtId="178" formatCode="0.0_ "/>
    <numFmt numFmtId="179" formatCode="0.0"/>
  </numFmts>
  <fonts count="66">
    <font>
      <sz val="11"/>
      <color theme="1"/>
      <name val="等线"/>
      <charset val="134"/>
      <scheme val="minor"/>
    </font>
    <font>
      <sz val="12"/>
      <color theme="1"/>
      <name val="黑体"/>
      <charset val="134"/>
    </font>
    <font>
      <sz val="12"/>
      <color theme="1"/>
      <name val="仿宋"/>
      <charset val="134"/>
    </font>
    <font>
      <sz val="12"/>
      <color theme="1"/>
      <name val="Arial"/>
      <charset val="134"/>
    </font>
    <font>
      <sz val="10"/>
      <name val="Arial"/>
      <charset val="134"/>
    </font>
    <font>
      <sz val="12"/>
      <name val="Arial"/>
      <charset val="134"/>
    </font>
    <font>
      <sz val="11"/>
      <color rgb="FFFF0000"/>
      <name val="等线"/>
      <charset val="134"/>
      <scheme val="minor"/>
    </font>
    <font>
      <sz val="11"/>
      <name val="Arial"/>
      <charset val="134"/>
    </font>
    <font>
      <sz val="11"/>
      <name val="等线"/>
      <charset val="134"/>
      <scheme val="minor"/>
    </font>
    <font>
      <sz val="12"/>
      <color rgb="FFFF0000"/>
      <name val="仿宋_GB2312"/>
      <charset val="134"/>
    </font>
    <font>
      <sz val="14"/>
      <color theme="1"/>
      <name val="仿宋"/>
      <charset val="134"/>
    </font>
    <font>
      <sz val="12"/>
      <name val="仿宋"/>
      <charset val="134"/>
    </font>
    <font>
      <sz val="9"/>
      <color theme="1"/>
      <name val="Arial Narrow"/>
      <charset val="134"/>
    </font>
    <font>
      <sz val="10"/>
      <color theme="1"/>
      <name val="Arial"/>
      <charset val="134"/>
    </font>
    <font>
      <sz val="10"/>
      <color theme="1"/>
      <name val="仿宋_GB2312"/>
      <charset val="134"/>
    </font>
    <font>
      <sz val="10"/>
      <name val="仿宋_GB2312"/>
      <charset val="134"/>
    </font>
    <font>
      <sz val="12"/>
      <color theme="1"/>
      <name val="宋体"/>
      <charset val="134"/>
    </font>
    <font>
      <sz val="16"/>
      <color theme="1"/>
      <name val="黑体"/>
      <charset val="134"/>
    </font>
    <font>
      <sz val="28"/>
      <color theme="1"/>
      <name val="方正小标宋简体"/>
      <charset val="134"/>
    </font>
    <font>
      <b/>
      <sz val="14"/>
      <color theme="1"/>
      <name val="仿宋"/>
      <charset val="134"/>
    </font>
    <font>
      <b/>
      <sz val="12"/>
      <color theme="1"/>
      <name val="仿宋"/>
      <charset val="134"/>
    </font>
    <font>
      <b/>
      <sz val="12"/>
      <color theme="1"/>
      <name val="宋体"/>
      <charset val="134"/>
    </font>
    <font>
      <sz val="12"/>
      <name val="宋体"/>
      <charset val="134"/>
    </font>
    <font>
      <sz val="12"/>
      <color indexed="8"/>
      <name val="宋体"/>
      <charset val="134"/>
    </font>
    <font>
      <sz val="12"/>
      <name val="宋体"/>
      <charset val="0"/>
    </font>
    <font>
      <sz val="12"/>
      <color theme="1"/>
      <name val="仿宋_GB2312"/>
      <charset val="134"/>
    </font>
    <font>
      <b/>
      <sz val="12"/>
      <color theme="1"/>
      <name val="仿宋_GB2312"/>
      <charset val="134"/>
    </font>
    <font>
      <sz val="12"/>
      <color rgb="FFFF0000"/>
      <name val="宋体"/>
      <charset val="134"/>
    </font>
    <font>
      <sz val="7"/>
      <color theme="1"/>
      <name val="宋体"/>
      <charset val="134"/>
    </font>
    <font>
      <sz val="11"/>
      <color theme="1"/>
      <name val="宋体"/>
      <charset val="134"/>
    </font>
    <font>
      <sz val="12"/>
      <name val="等线"/>
      <charset val="134"/>
      <scheme val="minor"/>
    </font>
    <font>
      <sz val="12"/>
      <color theme="1"/>
      <name val="等线"/>
      <charset val="134"/>
      <scheme val="minor"/>
    </font>
    <font>
      <sz val="12"/>
      <color rgb="FF000000"/>
      <name val="宋体"/>
      <charset val="134"/>
    </font>
    <font>
      <sz val="10"/>
      <color theme="1"/>
      <name val="黑体"/>
      <charset val="134"/>
    </font>
    <font>
      <b/>
      <sz val="11"/>
      <color theme="1"/>
      <name val="等线"/>
      <charset val="134"/>
      <scheme val="minor"/>
    </font>
    <font>
      <u/>
      <sz val="20"/>
      <color theme="1"/>
      <name val="方正小标宋简体"/>
      <charset val="134"/>
    </font>
    <font>
      <sz val="20"/>
      <color theme="1"/>
      <name val="方正小标宋简体"/>
      <charset val="134"/>
    </font>
    <font>
      <sz val="10"/>
      <color theme="1"/>
      <name val="仿宋"/>
      <charset val="134"/>
    </font>
    <font>
      <b/>
      <sz val="10"/>
      <name val="仿宋"/>
      <charset val="134"/>
    </font>
    <font>
      <b/>
      <sz val="10"/>
      <color theme="1"/>
      <name val="仿宋"/>
      <charset val="134"/>
    </font>
    <font>
      <sz val="10"/>
      <name val="仿宋"/>
      <charset val="134"/>
    </font>
    <font>
      <sz val="10"/>
      <name val="宋体"/>
      <charset val="134"/>
    </font>
    <font>
      <b/>
      <sz val="11"/>
      <color theme="1"/>
      <name val="仿宋"/>
      <charset val="134"/>
    </font>
    <font>
      <sz val="10"/>
      <color indexed="8"/>
      <name val="仿宋"/>
      <charset val="134"/>
    </font>
    <font>
      <sz val="11"/>
      <color theme="1"/>
      <name val="等线"/>
      <charset val="0"/>
      <scheme val="minor"/>
    </font>
    <font>
      <sz val="11"/>
      <color rgb="FF3F3F76"/>
      <name val="等线"/>
      <charset val="0"/>
      <scheme val="minor"/>
    </font>
    <font>
      <sz val="11"/>
      <color theme="0"/>
      <name val="等线"/>
      <charset val="0"/>
      <scheme val="minor"/>
    </font>
    <font>
      <u/>
      <sz val="11"/>
      <color rgb="FF800080"/>
      <name val="等线"/>
      <charset val="0"/>
      <scheme val="minor"/>
    </font>
    <font>
      <sz val="11"/>
      <color rgb="FF9C0006"/>
      <name val="等线"/>
      <charset val="0"/>
      <scheme val="minor"/>
    </font>
    <font>
      <b/>
      <sz val="11"/>
      <color theme="3"/>
      <name val="等线"/>
      <charset val="134"/>
      <scheme val="minor"/>
    </font>
    <font>
      <u/>
      <sz val="11"/>
      <color rgb="FF0000FF"/>
      <name val="等线"/>
      <charset val="0"/>
      <scheme val="minor"/>
    </font>
    <font>
      <i/>
      <sz val="11"/>
      <color rgb="FF7F7F7F"/>
      <name val="等线"/>
      <charset val="0"/>
      <scheme val="minor"/>
    </font>
    <font>
      <sz val="11"/>
      <color rgb="FFFF0000"/>
      <name val="等线"/>
      <charset val="0"/>
      <scheme val="minor"/>
    </font>
    <font>
      <sz val="11"/>
      <color indexed="8"/>
      <name val="宋体"/>
      <charset val="134"/>
    </font>
    <font>
      <b/>
      <sz val="18"/>
      <color theme="3"/>
      <name val="等线"/>
      <charset val="134"/>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006100"/>
      <name val="等线"/>
      <charset val="0"/>
      <scheme val="minor"/>
    </font>
    <font>
      <sz val="11"/>
      <color rgb="FFFA7D00"/>
      <name val="等线"/>
      <charset val="0"/>
      <scheme val="minor"/>
    </font>
    <font>
      <sz val="11"/>
      <color rgb="FF9C6500"/>
      <name val="等线"/>
      <charset val="0"/>
      <scheme val="minor"/>
    </font>
    <font>
      <b/>
      <sz val="11"/>
      <color theme="1"/>
      <name val="等线"/>
      <charset val="0"/>
      <scheme val="minor"/>
    </font>
    <font>
      <u/>
      <sz val="28"/>
      <color theme="1"/>
      <name val="方正小标宋简体"/>
      <charset val="134"/>
    </font>
    <font>
      <vertAlign val="superscript"/>
      <sz val="12"/>
      <name val="宋体"/>
      <charset val="134"/>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rgb="FFFFC7CE"/>
        <bgColor indexed="64"/>
      </patternFill>
    </fill>
    <fill>
      <patternFill patternType="solid">
        <fgColor theme="4"/>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7"/>
        <bgColor indexed="64"/>
      </patternFill>
    </fill>
    <fill>
      <patternFill patternType="solid">
        <fgColor theme="4" tint="0.399975585192419"/>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5" tint="0.799981688894314"/>
        <bgColor indexed="64"/>
      </patternFill>
    </fill>
    <fill>
      <patternFill patternType="solid">
        <fgColor theme="8"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2" fontId="0" fillId="0" borderId="0" applyFont="0" applyFill="0" applyBorder="0" applyAlignment="0" applyProtection="0">
      <alignment vertical="center"/>
    </xf>
    <xf numFmtId="0" fontId="44" fillId="6" borderId="0" applyNumberFormat="0" applyBorder="0" applyAlignment="0" applyProtection="0">
      <alignment vertical="center"/>
    </xf>
    <xf numFmtId="0" fontId="45"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4" fillId="11" borderId="0" applyNumberFormat="0" applyBorder="0" applyAlignment="0" applyProtection="0">
      <alignment vertical="center"/>
    </xf>
    <xf numFmtId="0" fontId="48" fillId="12" borderId="0" applyNumberFormat="0" applyBorder="0" applyAlignment="0" applyProtection="0">
      <alignment vertical="center"/>
    </xf>
    <xf numFmtId="43" fontId="0" fillId="0" borderId="0" applyFont="0" applyFill="0" applyBorder="0" applyAlignment="0" applyProtection="0">
      <alignment vertical="center"/>
    </xf>
    <xf numFmtId="0" fontId="46" fillId="17" borderId="0" applyNumberFormat="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47" fillId="0" borderId="0" applyNumberFormat="0" applyFill="0" applyBorder="0" applyAlignment="0" applyProtection="0">
      <alignment vertical="center"/>
    </xf>
    <xf numFmtId="0" fontId="0" fillId="0" borderId="0"/>
    <xf numFmtId="0" fontId="0" fillId="18" borderId="8" applyNumberFormat="0" applyFont="0" applyAlignment="0" applyProtection="0">
      <alignment vertical="center"/>
    </xf>
    <xf numFmtId="0" fontId="46" fillId="20" borderId="0" applyNumberFormat="0" applyBorder="0" applyAlignment="0" applyProtection="0">
      <alignment vertical="center"/>
    </xf>
    <xf numFmtId="0" fontId="4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3" fillId="0" borderId="0">
      <alignment vertical="center"/>
    </xf>
    <xf numFmtId="0" fontId="55" fillId="0" borderId="9" applyNumberFormat="0" applyFill="0" applyAlignment="0" applyProtection="0">
      <alignment vertical="center"/>
    </xf>
    <xf numFmtId="0" fontId="56" fillId="0" borderId="9" applyNumberFormat="0" applyFill="0" applyAlignment="0" applyProtection="0">
      <alignment vertical="center"/>
    </xf>
    <xf numFmtId="0" fontId="46" fillId="26" borderId="0" applyNumberFormat="0" applyBorder="0" applyAlignment="0" applyProtection="0">
      <alignment vertical="center"/>
    </xf>
    <xf numFmtId="0" fontId="49" fillId="0" borderId="10" applyNumberFormat="0" applyFill="0" applyAlignment="0" applyProtection="0">
      <alignment vertical="center"/>
    </xf>
    <xf numFmtId="0" fontId="46" fillId="22" borderId="0" applyNumberFormat="0" applyBorder="0" applyAlignment="0" applyProtection="0">
      <alignment vertical="center"/>
    </xf>
    <xf numFmtId="0" fontId="57" fillId="27" borderId="11" applyNumberFormat="0" applyAlignment="0" applyProtection="0">
      <alignment vertical="center"/>
    </xf>
    <xf numFmtId="0" fontId="58" fillId="27" borderId="7" applyNumberFormat="0" applyAlignment="0" applyProtection="0">
      <alignment vertical="center"/>
    </xf>
    <xf numFmtId="0" fontId="59" fillId="29" borderId="12" applyNumberFormat="0" applyAlignment="0" applyProtection="0">
      <alignment vertical="center"/>
    </xf>
    <xf numFmtId="0" fontId="44" fillId="31" borderId="0" applyNumberFormat="0" applyBorder="0" applyAlignment="0" applyProtection="0">
      <alignment vertical="center"/>
    </xf>
    <xf numFmtId="0" fontId="46" fillId="16" borderId="0" applyNumberFormat="0" applyBorder="0" applyAlignment="0" applyProtection="0">
      <alignment vertical="center"/>
    </xf>
    <xf numFmtId="0" fontId="61" fillId="0" borderId="13" applyNumberFormat="0" applyFill="0" applyAlignment="0" applyProtection="0">
      <alignment vertical="center"/>
    </xf>
    <xf numFmtId="0" fontId="22" fillId="0" borderId="0">
      <alignment vertical="center"/>
    </xf>
    <xf numFmtId="0" fontId="63" fillId="0" borderId="14" applyNumberFormat="0" applyFill="0" applyAlignment="0" applyProtection="0">
      <alignment vertical="center"/>
    </xf>
    <xf numFmtId="0" fontId="60" fillId="32" borderId="0" applyNumberFormat="0" applyBorder="0" applyAlignment="0" applyProtection="0">
      <alignment vertical="center"/>
    </xf>
    <xf numFmtId="0" fontId="62" fillId="33" borderId="0" applyNumberFormat="0" applyBorder="0" applyAlignment="0" applyProtection="0">
      <alignment vertical="center"/>
    </xf>
    <xf numFmtId="0" fontId="44" fillId="35" borderId="0" applyNumberFormat="0" applyBorder="0" applyAlignment="0" applyProtection="0">
      <alignment vertical="center"/>
    </xf>
    <xf numFmtId="0" fontId="46" fillId="13" borderId="0" applyNumberFormat="0" applyBorder="0" applyAlignment="0" applyProtection="0">
      <alignment vertical="center"/>
    </xf>
    <xf numFmtId="0" fontId="44" fillId="7" borderId="0" applyNumberFormat="0" applyBorder="0" applyAlignment="0" applyProtection="0">
      <alignment vertical="center"/>
    </xf>
    <xf numFmtId="0" fontId="44" fillId="28" borderId="0" applyNumberFormat="0" applyBorder="0" applyAlignment="0" applyProtection="0">
      <alignment vertical="center"/>
    </xf>
    <xf numFmtId="0" fontId="44" fillId="34" borderId="0" applyNumberFormat="0" applyBorder="0" applyAlignment="0" applyProtection="0">
      <alignment vertical="center"/>
    </xf>
    <xf numFmtId="0" fontId="44" fillId="30" borderId="0" applyNumberFormat="0" applyBorder="0" applyAlignment="0" applyProtection="0">
      <alignment vertical="center"/>
    </xf>
    <xf numFmtId="0" fontId="0" fillId="0" borderId="0">
      <alignment vertical="center"/>
    </xf>
    <xf numFmtId="0" fontId="46" fillId="10" borderId="0" applyNumberFormat="0" applyBorder="0" applyAlignment="0" applyProtection="0">
      <alignment vertical="center"/>
    </xf>
    <xf numFmtId="0" fontId="46" fillId="25" borderId="0" applyNumberFormat="0" applyBorder="0" applyAlignment="0" applyProtection="0">
      <alignment vertical="center"/>
    </xf>
    <xf numFmtId="0" fontId="44" fillId="15" borderId="0" applyNumberFormat="0" applyBorder="0" applyAlignment="0" applyProtection="0">
      <alignment vertical="center"/>
    </xf>
    <xf numFmtId="0" fontId="44" fillId="24" borderId="0" applyNumberFormat="0" applyBorder="0" applyAlignment="0" applyProtection="0">
      <alignment vertical="center"/>
    </xf>
    <xf numFmtId="0" fontId="46" fillId="21" borderId="0" applyNumberFormat="0" applyBorder="0" applyAlignment="0" applyProtection="0">
      <alignment vertical="center"/>
    </xf>
    <xf numFmtId="0" fontId="44" fillId="5" borderId="0" applyNumberFormat="0" applyBorder="0" applyAlignment="0" applyProtection="0">
      <alignment vertical="center"/>
    </xf>
    <xf numFmtId="0" fontId="46" fillId="9" borderId="0" applyNumberFormat="0" applyBorder="0" applyAlignment="0" applyProtection="0">
      <alignment vertical="center"/>
    </xf>
    <xf numFmtId="0" fontId="46" fillId="23" borderId="0" applyNumberFormat="0" applyBorder="0" applyAlignment="0" applyProtection="0">
      <alignment vertical="center"/>
    </xf>
    <xf numFmtId="0" fontId="44" fillId="19" borderId="0" applyNumberFormat="0" applyBorder="0" applyAlignment="0" applyProtection="0">
      <alignment vertical="center"/>
    </xf>
    <xf numFmtId="0" fontId="23" fillId="0" borderId="0"/>
    <xf numFmtId="0" fontId="22" fillId="0" borderId="0">
      <alignment vertical="center"/>
    </xf>
    <xf numFmtId="0" fontId="46" fillId="14" borderId="0" applyNumberFormat="0" applyBorder="0" applyAlignment="0" applyProtection="0">
      <alignment vertical="center"/>
    </xf>
    <xf numFmtId="0" fontId="22" fillId="0" borderId="0"/>
    <xf numFmtId="0" fontId="22" fillId="0" borderId="0">
      <alignment vertical="center"/>
    </xf>
    <xf numFmtId="0" fontId="53" fillId="0" borderId="0">
      <alignment vertical="center"/>
    </xf>
    <xf numFmtId="0" fontId="22" fillId="0" borderId="0">
      <alignment vertical="center"/>
    </xf>
    <xf numFmtId="0" fontId="31" fillId="0" borderId="0">
      <alignment vertical="center"/>
    </xf>
    <xf numFmtId="0" fontId="23" fillId="0" borderId="0"/>
    <xf numFmtId="0" fontId="22" fillId="0" borderId="0"/>
    <xf numFmtId="0" fontId="53" fillId="0" borderId="0">
      <alignment vertical="center"/>
    </xf>
  </cellStyleXfs>
  <cellXfs count="17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lignment vertical="center"/>
    </xf>
    <xf numFmtId="0" fontId="7" fillId="0" borderId="0" xfId="0" applyFont="1" applyFill="1" applyAlignment="1">
      <alignment horizontal="center" vertical="center" wrapText="1"/>
    </xf>
    <xf numFmtId="0" fontId="8" fillId="0" borderId="0" xfId="0" applyFont="1">
      <alignment vertical="center"/>
    </xf>
    <xf numFmtId="0" fontId="9" fillId="0" borderId="0" xfId="0" applyNumberFormat="1"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lignment vertical="center"/>
    </xf>
    <xf numFmtId="0" fontId="11" fillId="0" borderId="0" xfId="0" applyFont="1" applyFill="1" applyAlignment="1">
      <alignment horizontal="center" vertical="center" wrapText="1"/>
    </xf>
    <xf numFmtId="0" fontId="12" fillId="0" borderId="0" xfId="0" applyFont="1" applyFill="1">
      <alignment vertical="center"/>
    </xf>
    <xf numFmtId="0" fontId="13" fillId="0" borderId="0" xfId="0" applyFont="1" applyFill="1" applyAlignment="1">
      <alignment horizontal="center" vertical="center" wrapText="1"/>
    </xf>
    <xf numFmtId="0" fontId="14" fillId="0" borderId="0" xfId="0" applyFont="1" applyFill="1" applyAlignment="1">
      <alignment horizontal="center" vertical="center" wrapText="1"/>
    </xf>
    <xf numFmtId="0" fontId="15" fillId="0" borderId="0" xfId="0" applyFont="1" applyFill="1" applyAlignment="1">
      <alignment horizontal="center" vertical="center" wrapText="1"/>
    </xf>
    <xf numFmtId="0" fontId="15" fillId="0" borderId="0" xfId="0" applyFont="1" applyFill="1" applyBorder="1" applyAlignment="1">
      <alignment horizontal="center" vertical="center" wrapText="1"/>
    </xf>
    <xf numFmtId="0" fontId="3" fillId="2"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pplyProtection="1">
      <alignment horizontal="center" vertical="center" wrapText="1"/>
      <protection locked="0"/>
    </xf>
    <xf numFmtId="0" fontId="16" fillId="0" borderId="0" xfId="0" applyFont="1" applyFill="1" applyAlignment="1">
      <alignment horizontal="center" vertical="center" wrapText="1"/>
    </xf>
    <xf numFmtId="49" fontId="3" fillId="0" borderId="0" xfId="0" applyNumberFormat="1" applyFont="1" applyFill="1" applyAlignment="1">
      <alignment horizontal="center" vertical="center" wrapText="1"/>
    </xf>
    <xf numFmtId="49" fontId="17" fillId="0" borderId="0" xfId="0" applyNumberFormat="1" applyFont="1" applyFill="1" applyAlignment="1">
      <alignment horizontal="left" vertical="center" wrapText="1"/>
    </xf>
    <xf numFmtId="0" fontId="18" fillId="0" borderId="0" xfId="0" applyFont="1" applyFill="1" applyAlignment="1">
      <alignment horizontal="center" vertical="center" wrapText="1"/>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49"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lignment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22" fillId="0" borderId="1" xfId="0" applyFont="1" applyFill="1" applyBorder="1" applyAlignment="1">
      <alignment vertical="center"/>
    </xf>
    <xf numFmtId="0" fontId="22" fillId="0" borderId="1" xfId="0" applyFont="1" applyFill="1" applyBorder="1" applyAlignment="1">
      <alignment vertical="center" wrapText="1"/>
    </xf>
    <xf numFmtId="0" fontId="23" fillId="0"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49" fontId="23"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49" fontId="18" fillId="0" borderId="0" xfId="0" applyNumberFormat="1" applyFont="1" applyFill="1" applyAlignment="1">
      <alignment horizontal="center" vertical="center" wrapText="1"/>
    </xf>
    <xf numFmtId="49" fontId="20"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 xfId="0" applyFont="1" applyFill="1" applyBorder="1" applyAlignment="1"/>
    <xf numFmtId="0" fontId="24" fillId="0" borderId="1" xfId="0" applyFont="1" applyFill="1" applyBorder="1" applyAlignment="1">
      <alignment horizontal="center" vertical="center"/>
    </xf>
    <xf numFmtId="0" fontId="23" fillId="0" borderId="1" xfId="0" applyNumberFormat="1" applyFont="1" applyFill="1" applyBorder="1" applyAlignment="1">
      <alignment horizontal="center" vertical="center" wrapText="1"/>
    </xf>
    <xf numFmtId="0" fontId="25" fillId="0" borderId="1" xfId="0" applyFont="1" applyFill="1" applyBorder="1" applyAlignment="1" applyProtection="1">
      <alignment horizontal="center" vertical="center" wrapText="1"/>
    </xf>
    <xf numFmtId="0" fontId="26" fillId="0" borderId="1" xfId="0" applyFont="1" applyFill="1" applyBorder="1" applyAlignment="1">
      <alignment horizontal="center" vertical="center" wrapText="1"/>
    </xf>
    <xf numFmtId="177" fontId="22" fillId="0" borderId="1" xfId="0" applyNumberFormat="1" applyFont="1" applyFill="1" applyBorder="1" applyAlignment="1">
      <alignment horizontal="center" vertical="center" wrapText="1"/>
    </xf>
    <xf numFmtId="0" fontId="22" fillId="0" borderId="1" xfId="61" applyFont="1" applyFill="1" applyBorder="1" applyAlignment="1">
      <alignment horizontal="center" vertical="center" wrapText="1"/>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176" fontId="22"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xf>
    <xf numFmtId="0" fontId="16" fillId="0" borderId="1" xfId="0" applyFont="1" applyFill="1" applyBorder="1" applyAlignment="1">
      <alignment vertical="center" wrapText="1"/>
    </xf>
    <xf numFmtId="0" fontId="16" fillId="0" borderId="1" xfId="60" applyFont="1" applyFill="1" applyBorder="1" applyAlignment="1">
      <alignment horizontal="center" vertical="center" wrapText="1"/>
    </xf>
    <xf numFmtId="0" fontId="16" fillId="0" borderId="1" xfId="60" applyFont="1" applyFill="1" applyBorder="1" applyAlignment="1">
      <alignment horizontal="left" vertical="center" wrapText="1"/>
    </xf>
    <xf numFmtId="0" fontId="16" fillId="0" borderId="1" xfId="59" applyFont="1" applyFill="1" applyBorder="1" applyAlignment="1" applyProtection="1">
      <alignment horizontal="center" vertical="center" wrapText="1"/>
    </xf>
    <xf numFmtId="0" fontId="16" fillId="0" borderId="1" xfId="52" applyFont="1" applyFill="1" applyBorder="1" applyAlignment="1">
      <alignment horizontal="center" vertical="center" wrapText="1"/>
    </xf>
    <xf numFmtId="0" fontId="16" fillId="0" borderId="1" xfId="0" applyNumberFormat="1" applyFont="1" applyFill="1" applyBorder="1" applyAlignment="1">
      <alignment horizontal="center" vertical="center" shrinkToFit="1"/>
    </xf>
    <xf numFmtId="0" fontId="16" fillId="0" borderId="1" xfId="60" applyNumberFormat="1" applyFont="1" applyFill="1" applyBorder="1" applyAlignment="1">
      <alignment horizontal="center" vertical="center" wrapText="1"/>
    </xf>
    <xf numFmtId="0" fontId="16" fillId="0" borderId="1" xfId="59" applyFont="1" applyFill="1" applyBorder="1" applyAlignment="1" applyProtection="1">
      <alignment horizontal="center" vertical="center" shrinkToFit="1"/>
    </xf>
    <xf numFmtId="0" fontId="16" fillId="0" borderId="1" xfId="0" applyFont="1" applyFill="1" applyBorder="1" applyAlignment="1">
      <alignment horizontal="center" vertical="center" shrinkToFit="1"/>
    </xf>
    <xf numFmtId="0" fontId="16" fillId="0" borderId="1" xfId="0" applyFont="1" applyFill="1" applyBorder="1" applyAlignment="1">
      <alignment vertical="center"/>
    </xf>
    <xf numFmtId="0" fontId="16" fillId="0" borderId="1" xfId="59" applyNumberFormat="1" applyFont="1" applyFill="1" applyBorder="1" applyAlignment="1" applyProtection="1">
      <alignment horizontal="center" vertical="center" wrapText="1"/>
    </xf>
    <xf numFmtId="49" fontId="16" fillId="0" borderId="1" xfId="0" applyNumberFormat="1" applyFont="1" applyFill="1" applyBorder="1" applyAlignment="1">
      <alignment horizontal="center" vertical="center" shrinkToFit="1"/>
    </xf>
    <xf numFmtId="0" fontId="27" fillId="0" borderId="1" xfId="0" applyNumberFormat="1" applyFont="1" applyFill="1" applyBorder="1" applyAlignment="1">
      <alignment horizontal="center" vertical="center"/>
    </xf>
    <xf numFmtId="0" fontId="16" fillId="0" borderId="1" xfId="13" applyFont="1" applyFill="1" applyBorder="1" applyAlignment="1" applyProtection="1">
      <alignment horizontal="center" vertical="center" wrapText="1"/>
    </xf>
    <xf numFmtId="0" fontId="22" fillId="0" borderId="1" xfId="32" applyFont="1" applyFill="1" applyBorder="1" applyAlignment="1">
      <alignment horizontal="center" vertical="center" wrapText="1"/>
    </xf>
    <xf numFmtId="49" fontId="22" fillId="0" borderId="1" xfId="0" applyNumberFormat="1" applyFont="1" applyFill="1" applyBorder="1" applyAlignment="1">
      <alignment vertical="center" wrapText="1"/>
    </xf>
    <xf numFmtId="177" fontId="16" fillId="0" borderId="1"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shrinkToFit="1"/>
    </xf>
    <xf numFmtId="49" fontId="21" fillId="0" borderId="1" xfId="0" applyNumberFormat="1"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0" fontId="14" fillId="0" borderId="0" xfId="0" applyFont="1" applyFill="1" applyBorder="1" applyAlignment="1">
      <alignment horizontal="center" vertical="center" wrapText="1"/>
    </xf>
    <xf numFmtId="0" fontId="28" fillId="0" borderId="1" xfId="0" applyFont="1" applyFill="1" applyBorder="1" applyAlignment="1">
      <alignment horizontal="center" vertical="top" wrapText="1"/>
    </xf>
    <xf numFmtId="49" fontId="16" fillId="0" borderId="1" xfId="0" applyNumberFormat="1" applyFont="1" applyFill="1" applyBorder="1" applyAlignment="1">
      <alignment horizontal="left" vertical="center" wrapText="1"/>
    </xf>
    <xf numFmtId="49" fontId="16" fillId="0" borderId="1" xfId="0" applyNumberFormat="1" applyFont="1" applyFill="1" applyBorder="1" applyAlignment="1" applyProtection="1">
      <alignment horizontal="center" vertical="center" wrapText="1"/>
      <protection locked="0"/>
    </xf>
    <xf numFmtId="0" fontId="16" fillId="0" borderId="1" xfId="0"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wrapText="1"/>
      <protection locked="0"/>
    </xf>
    <xf numFmtId="49" fontId="16" fillId="3" borderId="1" xfId="0" applyNumberFormat="1" applyFont="1" applyFill="1" applyBorder="1" applyAlignment="1">
      <alignment vertical="center" wrapText="1"/>
    </xf>
    <xf numFmtId="0" fontId="30" fillId="0" borderId="1" xfId="62" applyFont="1" applyFill="1" applyBorder="1" applyAlignment="1">
      <alignment horizontal="center" vertical="center" wrapText="1"/>
    </xf>
    <xf numFmtId="179" fontId="30" fillId="0" borderId="1" xfId="0" applyNumberFormat="1" applyFont="1" applyFill="1" applyBorder="1" applyAlignment="1">
      <alignment horizontal="center" vertical="center" wrapText="1"/>
    </xf>
    <xf numFmtId="179" fontId="30" fillId="0" borderId="1" xfId="56" applyNumberFormat="1" applyFont="1" applyFill="1" applyBorder="1" applyAlignment="1" applyProtection="1">
      <alignment horizontal="center" vertical="center" wrapText="1"/>
    </xf>
    <xf numFmtId="1" fontId="30" fillId="0" borderId="1" xfId="0" applyNumberFormat="1" applyFont="1" applyFill="1" applyBorder="1" applyAlignment="1">
      <alignment horizontal="center" vertical="center" wrapText="1"/>
    </xf>
    <xf numFmtId="176" fontId="30" fillId="0" borderId="1" xfId="0"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49" fontId="16" fillId="2" borderId="1"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31" fillId="0" borderId="1" xfId="42" applyNumberFormat="1" applyFont="1" applyFill="1" applyBorder="1" applyAlignment="1">
      <alignment horizontal="center" vertical="center" wrapText="1"/>
    </xf>
    <xf numFmtId="177" fontId="31" fillId="0" borderId="1" xfId="42" applyNumberFormat="1" applyFont="1" applyFill="1" applyBorder="1" applyAlignment="1">
      <alignment horizontal="center" vertical="center" wrapText="1"/>
    </xf>
    <xf numFmtId="0" fontId="31" fillId="4" borderId="1" xfId="42" applyNumberFormat="1" applyFont="1" applyFill="1" applyBorder="1" applyAlignment="1">
      <alignment horizontal="center" vertical="center" wrapText="1"/>
    </xf>
    <xf numFmtId="177" fontId="31" fillId="4" borderId="1" xfId="42"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1" fillId="0" borderId="1" xfId="42" applyFont="1" applyFill="1" applyBorder="1" applyAlignment="1">
      <alignment horizontal="center" vertical="center" wrapText="1"/>
    </xf>
    <xf numFmtId="49" fontId="31" fillId="0" borderId="1" xfId="42" applyNumberFormat="1" applyFont="1" applyFill="1" applyBorder="1" applyAlignment="1" applyProtection="1">
      <alignment horizontal="center" vertical="center" wrapText="1"/>
    </xf>
    <xf numFmtId="177" fontId="31" fillId="0" borderId="1" xfId="53" applyNumberFormat="1" applyFont="1" applyFill="1" applyBorder="1" applyAlignment="1" applyProtection="1">
      <alignment horizontal="center" vertical="center" wrapText="1"/>
    </xf>
    <xf numFmtId="0" fontId="31" fillId="0" borderId="1" xfId="42" applyNumberFormat="1" applyFont="1" applyFill="1" applyBorder="1" applyAlignment="1" applyProtection="1">
      <alignment horizontal="center" vertical="center" wrapText="1"/>
    </xf>
    <xf numFmtId="49" fontId="3" fillId="2" borderId="1" xfId="0" applyNumberFormat="1" applyFont="1" applyFill="1" applyBorder="1" applyAlignment="1">
      <alignment horizontal="center" vertical="center" wrapText="1"/>
    </xf>
    <xf numFmtId="49" fontId="31" fillId="2" borderId="1" xfId="42" applyNumberFormat="1" applyFont="1" applyFill="1" applyBorder="1" applyAlignment="1" applyProtection="1">
      <alignment horizontal="center" vertical="center" wrapText="1"/>
    </xf>
    <xf numFmtId="177" fontId="31" fillId="2" borderId="1" xfId="53" applyNumberFormat="1" applyFont="1" applyFill="1" applyBorder="1" applyAlignment="1" applyProtection="1">
      <alignment horizontal="center" vertical="center" wrapText="1"/>
    </xf>
    <xf numFmtId="0" fontId="16" fillId="2" borderId="1" xfId="0" applyFont="1" applyFill="1" applyBorder="1" applyAlignment="1">
      <alignment horizontal="center" vertical="center" wrapText="1"/>
    </xf>
    <xf numFmtId="0" fontId="31" fillId="2" borderId="1" xfId="42" applyNumberFormat="1" applyFont="1" applyFill="1" applyBorder="1" applyAlignment="1" applyProtection="1">
      <alignment horizontal="center" vertical="center" wrapText="1"/>
    </xf>
    <xf numFmtId="0" fontId="2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3" fillId="0" borderId="1" xfId="58" applyFont="1" applyFill="1" applyBorder="1" applyAlignment="1">
      <alignment horizontal="left" vertical="center" wrapText="1"/>
    </xf>
    <xf numFmtId="0" fontId="32" fillId="0" borderId="1" xfId="58" applyFont="1" applyFill="1" applyBorder="1" applyAlignment="1">
      <alignment horizontal="left" vertical="center" wrapText="1"/>
    </xf>
    <xf numFmtId="0" fontId="23" fillId="0" borderId="1" xfId="20" applyFont="1" applyFill="1" applyBorder="1" applyAlignment="1">
      <alignment horizontal="left" vertical="center" wrapText="1"/>
    </xf>
    <xf numFmtId="0" fontId="32" fillId="0" borderId="1" xfId="57" applyFont="1" applyFill="1" applyBorder="1" applyAlignment="1">
      <alignment horizontal="left" vertical="center" wrapText="1"/>
    </xf>
    <xf numFmtId="0" fontId="23" fillId="0" borderId="1" xfId="56"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178" fontId="22" fillId="0" borderId="1" xfId="0" applyNumberFormat="1" applyFont="1" applyFill="1" applyBorder="1" applyAlignment="1">
      <alignment horizontal="center" vertical="center" wrapText="1"/>
    </xf>
    <xf numFmtId="0" fontId="23" fillId="0" borderId="1" xfId="56" applyFont="1" applyFill="1" applyBorder="1" applyAlignment="1">
      <alignment horizontal="center" vertical="center" wrapText="1"/>
    </xf>
    <xf numFmtId="177" fontId="23" fillId="0" borderId="1" xfId="56"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xf>
    <xf numFmtId="176" fontId="22" fillId="0" borderId="1" xfId="0" applyNumberFormat="1" applyFont="1" applyFill="1" applyBorder="1" applyAlignment="1">
      <alignment horizontal="center" vertical="center"/>
    </xf>
    <xf numFmtId="178" fontId="16" fillId="0" borderId="1" xfId="0" applyNumberFormat="1" applyFont="1" applyFill="1" applyBorder="1" applyAlignment="1" applyProtection="1">
      <alignment horizontal="center" vertical="center" wrapText="1"/>
    </xf>
    <xf numFmtId="0" fontId="32" fillId="0" borderId="1" xfId="56" applyFont="1" applyFill="1" applyBorder="1" applyAlignment="1">
      <alignment horizontal="left" vertical="center" wrapText="1"/>
    </xf>
    <xf numFmtId="0" fontId="32" fillId="0" borderId="1" xfId="0" applyFont="1" applyFill="1" applyBorder="1" applyAlignment="1">
      <alignment horizontal="center" vertical="center" wrapText="1"/>
    </xf>
    <xf numFmtId="49" fontId="27" fillId="0" borderId="1" xfId="0" applyNumberFormat="1" applyFont="1" applyFill="1" applyBorder="1" applyAlignment="1">
      <alignment horizontal="center" vertical="center" wrapText="1"/>
    </xf>
    <xf numFmtId="0" fontId="16" fillId="0" borderId="1" xfId="13" applyFont="1" applyFill="1" applyBorder="1" applyAlignment="1">
      <alignment horizontal="left" vertical="center" wrapText="1"/>
    </xf>
    <xf numFmtId="0" fontId="1" fillId="0" borderId="0" xfId="0" applyFont="1">
      <alignment vertical="center"/>
    </xf>
    <xf numFmtId="0" fontId="33" fillId="0" borderId="0" xfId="0" applyFont="1">
      <alignment vertical="center"/>
    </xf>
    <xf numFmtId="0" fontId="34"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Alignment="1">
      <alignment horizontal="center" vertical="center"/>
    </xf>
    <xf numFmtId="0" fontId="17" fillId="0" borderId="0" xfId="0" applyFont="1" applyAlignment="1">
      <alignment horizontal="left" vertical="center"/>
    </xf>
    <xf numFmtId="0" fontId="35" fillId="0" borderId="0" xfId="0" applyFont="1" applyAlignment="1">
      <alignment horizontal="center" vertical="center"/>
    </xf>
    <xf numFmtId="0" fontId="36" fillId="0" borderId="0" xfId="0" applyFont="1" applyAlignment="1">
      <alignment horizontal="center" vertical="center"/>
    </xf>
    <xf numFmtId="0" fontId="1" fillId="0" borderId="0" xfId="0" applyFont="1" applyBorder="1" applyAlignment="1">
      <alignment horizontal="left" vertical="center"/>
    </xf>
    <xf numFmtId="0" fontId="1" fillId="0" borderId="2" xfId="0" applyFont="1" applyBorder="1" applyAlignment="1">
      <alignment horizontal="center"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0" fontId="33" fillId="0" borderId="1" xfId="0" applyFont="1" applyFill="1" applyBorder="1" applyAlignment="1">
      <alignment horizontal="center" vertical="center" wrapText="1"/>
    </xf>
    <xf numFmtId="0" fontId="37" fillId="0" borderId="1" xfId="0" applyFont="1" applyBorder="1" applyAlignment="1">
      <alignment horizontal="center" vertical="center"/>
    </xf>
    <xf numFmtId="49" fontId="38" fillId="0" borderId="1" xfId="0" applyNumberFormat="1" applyFont="1" applyFill="1" applyBorder="1" applyAlignment="1">
      <alignment horizontal="center" vertical="center" wrapText="1"/>
    </xf>
    <xf numFmtId="0" fontId="39" fillId="0" borderId="1" xfId="0" applyFont="1" applyBorder="1" applyAlignment="1">
      <alignment horizontal="center" vertical="center"/>
    </xf>
    <xf numFmtId="0" fontId="38" fillId="0" borderId="1" xfId="0" applyFont="1" applyFill="1" applyBorder="1" applyAlignment="1">
      <alignment horizontal="left" vertical="center"/>
    </xf>
    <xf numFmtId="49" fontId="40" fillId="0" borderId="1" xfId="0" applyNumberFormat="1" applyFont="1" applyFill="1" applyBorder="1" applyAlignment="1">
      <alignment horizontal="left" vertical="center" wrapText="1"/>
    </xf>
    <xf numFmtId="0" fontId="37" fillId="0" borderId="1" xfId="0" applyFont="1" applyBorder="1">
      <alignment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wrapText="1"/>
    </xf>
    <xf numFmtId="49" fontId="40" fillId="3" borderId="1" xfId="0" applyNumberFormat="1" applyFont="1" applyFill="1" applyBorder="1" applyAlignment="1">
      <alignment horizontal="left" vertical="center" wrapText="1"/>
    </xf>
    <xf numFmtId="0" fontId="0" fillId="0" borderId="1" xfId="0" applyBorder="1" applyAlignment="1">
      <alignment horizontal="center" vertical="center"/>
    </xf>
    <xf numFmtId="0" fontId="11" fillId="0" borderId="1" xfId="0" applyFont="1" applyFill="1" applyBorder="1" applyAlignment="1">
      <alignment horizontal="center" vertical="center" wrapText="1"/>
    </xf>
    <xf numFmtId="0" fontId="39" fillId="0" borderId="1" xfId="0" applyFont="1" applyBorder="1">
      <alignment vertical="center"/>
    </xf>
    <xf numFmtId="49" fontId="41" fillId="0" borderId="1" xfId="0" applyNumberFormat="1" applyFont="1" applyFill="1" applyBorder="1" applyAlignment="1">
      <alignment horizontal="left" vertical="center" wrapText="1"/>
    </xf>
    <xf numFmtId="0" fontId="42" fillId="0" borderId="1" xfId="0" applyFont="1" applyBorder="1" applyAlignment="1">
      <alignment horizontal="center" vertical="center"/>
    </xf>
    <xf numFmtId="0" fontId="37" fillId="0" borderId="1" xfId="0" applyFont="1" applyFill="1" applyBorder="1" applyAlignment="1">
      <alignment horizontal="center" vertical="center"/>
    </xf>
    <xf numFmtId="178" fontId="37" fillId="0" borderId="1" xfId="0" applyNumberFormat="1" applyFont="1" applyFill="1" applyBorder="1" applyAlignment="1">
      <alignment horizontal="center" vertical="center"/>
    </xf>
    <xf numFmtId="0" fontId="37" fillId="0" borderId="1" xfId="0" applyFont="1" applyFill="1" applyBorder="1" applyAlignment="1">
      <alignment horizontal="center" vertical="center" wrapText="1"/>
    </xf>
    <xf numFmtId="0" fontId="40" fillId="3" borderId="1" xfId="0" applyFont="1" applyFill="1" applyBorder="1" applyAlignment="1">
      <alignment horizontal="left" vertical="center" wrapText="1"/>
    </xf>
    <xf numFmtId="49" fontId="40" fillId="3" borderId="1" xfId="0" applyNumberFormat="1" applyFont="1" applyFill="1" applyBorder="1" applyAlignment="1">
      <alignment horizontal="left" vertical="center"/>
    </xf>
    <xf numFmtId="49" fontId="43" fillId="3" borderId="1" xfId="0" applyNumberFormat="1" applyFont="1" applyFill="1" applyBorder="1" applyAlignment="1">
      <alignment horizontal="left" vertical="center" wrapText="1"/>
    </xf>
    <xf numFmtId="49" fontId="43" fillId="3" borderId="1" xfId="0" applyNumberFormat="1" applyFont="1" applyFill="1" applyBorder="1" applyAlignment="1">
      <alignment horizontal="center" vertical="center" wrapText="1"/>
    </xf>
    <xf numFmtId="0" fontId="43" fillId="3" borderId="1" xfId="0" applyNumberFormat="1" applyFont="1" applyFill="1" applyBorder="1" applyAlignment="1">
      <alignment horizontal="center" vertical="center" wrapText="1"/>
    </xf>
    <xf numFmtId="0" fontId="1" fillId="0" borderId="6" xfId="0" applyFont="1" applyBorder="1" applyAlignment="1">
      <alignment horizontal="center" vertical="center"/>
    </xf>
    <xf numFmtId="49" fontId="38" fillId="0" borderId="1" xfId="0" applyNumberFormat="1" applyFont="1" applyFill="1" applyBorder="1" applyAlignment="1">
      <alignment horizontal="left" vertical="center" wrapText="1"/>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常规_附表3" xfId="32"/>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常规 10 2 2 2 2 2 2 3" xfId="42"/>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常规 10 2" xfId="52"/>
    <cellStyle name="常规_农村公路通达、通畅项目明细表和汇总表-0426 2" xfId="53"/>
    <cellStyle name="60% - 强调文字颜色 6" xfId="54" builtinId="52"/>
    <cellStyle name="常规 2" xfId="55"/>
    <cellStyle name="常规 11" xfId="56"/>
    <cellStyle name="常规 18" xfId="57"/>
    <cellStyle name="常规 4" xfId="58"/>
    <cellStyle name="常规 3" xfId="59"/>
    <cellStyle name="常规 13" xfId="60"/>
    <cellStyle name="常规_Sheet1" xfId="61"/>
    <cellStyle name="常规 17 10 5" xfId="6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26032;&#39033;&#30446;&#24211;\2018&#24180;-2020&#24180;\2018-2020&#24180;&#21508;&#37096;&#38376;&#19978;&#25253;\&#37096;&#38376;&#23450;\&#27700;&#21033;&#23616;\9.19&#26590;&#27700;&#21439;&#27700;&#21033;&#23616;2018&#24180;&#24230;&#21439;&#32423;&#33073;&#36139;&#25915;&#22362;&#39033;&#30446;&#242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项目库汇总表"/>
      <sheetName val="项目库明细表"/>
    </sheetNames>
    <sheetDataSet>
      <sheetData sheetId="0" refreshError="1"/>
      <sheetData sheetId="1" refreshError="1">
        <row r="55">
          <cell r="J55">
            <v>5896.1</v>
          </cell>
        </row>
        <row r="55">
          <cell r="P55">
            <v>5896.1</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2"/>
  <sheetViews>
    <sheetView workbookViewId="0">
      <pane xSplit="2" ySplit="5" topLeftCell="C6" activePane="bottomRight" state="frozen"/>
      <selection/>
      <selection pane="topRight"/>
      <selection pane="bottomLeft"/>
      <selection pane="bottomRight" activeCell="Q13" sqref="Q13"/>
    </sheetView>
  </sheetViews>
  <sheetFormatPr defaultColWidth="9" defaultRowHeight="14.25"/>
  <cols>
    <col min="1" max="1" width="6.25" style="135" customWidth="1"/>
    <col min="2" max="2" width="18.3833333333333" customWidth="1"/>
    <col min="3" max="3" width="9.63333333333333" style="136" customWidth="1"/>
    <col min="4" max="4" width="12.125" style="136" customWidth="1"/>
    <col min="5" max="5" width="11.375" style="136" customWidth="1"/>
    <col min="6" max="6" width="10.5" style="136" customWidth="1"/>
    <col min="7" max="7" width="9.63333333333333" customWidth="1"/>
    <col min="8" max="8" width="10.6333333333333" customWidth="1"/>
    <col min="9" max="13" width="9.63333333333333" customWidth="1"/>
  </cols>
  <sheetData>
    <row r="1" ht="20.25" spans="1:2">
      <c r="A1" s="137" t="s">
        <v>0</v>
      </c>
      <c r="B1" s="137"/>
    </row>
    <row r="2" ht="42" customHeight="1" spans="1:13">
      <c r="A2" s="138" t="s">
        <v>1</v>
      </c>
      <c r="B2" s="139"/>
      <c r="C2" s="139"/>
      <c r="D2" s="139"/>
      <c r="E2" s="139"/>
      <c r="F2" s="139"/>
      <c r="G2" s="139"/>
      <c r="H2" s="139"/>
      <c r="I2" s="139"/>
      <c r="J2" s="139"/>
      <c r="K2" s="139"/>
      <c r="L2" s="139"/>
      <c r="M2" s="139"/>
    </row>
    <row r="3" ht="26.1" customHeight="1" spans="1:13">
      <c r="A3" s="140" t="s">
        <v>2</v>
      </c>
      <c r="B3" s="140"/>
      <c r="C3" s="139"/>
      <c r="D3" s="139"/>
      <c r="E3" s="139"/>
      <c r="F3" s="139"/>
      <c r="G3" s="139"/>
      <c r="H3" s="139"/>
      <c r="I3" s="139"/>
      <c r="J3" s="139"/>
      <c r="K3" s="139"/>
      <c r="L3" s="139"/>
      <c r="M3" s="139"/>
    </row>
    <row r="4" s="131" customFormat="1" ht="23.1" customHeight="1" spans="1:13">
      <c r="A4" s="141" t="s">
        <v>3</v>
      </c>
      <c r="B4" s="141" t="s">
        <v>4</v>
      </c>
      <c r="C4" s="142" t="s">
        <v>5</v>
      </c>
      <c r="D4" s="143" t="s">
        <v>6</v>
      </c>
      <c r="E4" s="144"/>
      <c r="F4" s="144"/>
      <c r="G4" s="144"/>
      <c r="H4" s="144"/>
      <c r="I4" s="144"/>
      <c r="J4" s="144"/>
      <c r="K4" s="144"/>
      <c r="L4" s="144"/>
      <c r="M4" s="171"/>
    </row>
    <row r="5" s="132" customFormat="1" ht="37.5" customHeight="1" spans="1:13">
      <c r="A5" s="145"/>
      <c r="B5" s="145"/>
      <c r="C5" s="146"/>
      <c r="D5" s="146" t="s">
        <v>7</v>
      </c>
      <c r="E5" s="147" t="s">
        <v>8</v>
      </c>
      <c r="F5" s="148" t="s">
        <v>9</v>
      </c>
      <c r="G5" s="148" t="s">
        <v>10</v>
      </c>
      <c r="H5" s="148" t="s">
        <v>11</v>
      </c>
      <c r="I5" s="148" t="s">
        <v>12</v>
      </c>
      <c r="J5" s="148" t="s">
        <v>13</v>
      </c>
      <c r="K5" s="148" t="s">
        <v>14</v>
      </c>
      <c r="L5" s="148" t="s">
        <v>15</v>
      </c>
      <c r="M5" s="148" t="s">
        <v>16</v>
      </c>
    </row>
    <row r="6" ht="21.95" customHeight="1" spans="1:13">
      <c r="A6" s="149"/>
      <c r="B6" s="150" t="s">
        <v>17</v>
      </c>
      <c r="C6" s="151">
        <f>C7+C19+C26+C29+C35+C39+C46+C48+C54+C58+C64+C77+C82</f>
        <v>444</v>
      </c>
      <c r="D6" s="151">
        <f>D7+D19+D26+D29+D35+D39+D46+D48+D54+D58+D64+D77+D82</f>
        <v>75964.28615</v>
      </c>
      <c r="E6" s="151">
        <f t="shared" ref="E6:M6" si="0">E7+E19+E26+E29+E35+E39+E46+E48+E54+E58+E64+E77+E82</f>
        <v>11792.3177</v>
      </c>
      <c r="F6" s="151">
        <f t="shared" si="0"/>
        <v>34207.71845</v>
      </c>
      <c r="G6" s="151">
        <f t="shared" si="0"/>
        <v>0</v>
      </c>
      <c r="H6" s="151">
        <f t="shared" si="0"/>
        <v>7177.5</v>
      </c>
      <c r="I6" s="151">
        <f t="shared" si="0"/>
        <v>0</v>
      </c>
      <c r="J6" s="151">
        <f t="shared" si="0"/>
        <v>2490</v>
      </c>
      <c r="K6" s="151">
        <f t="shared" si="0"/>
        <v>0</v>
      </c>
      <c r="L6" s="151">
        <f t="shared" si="0"/>
        <v>0</v>
      </c>
      <c r="M6" s="151">
        <f t="shared" si="0"/>
        <v>20296.75</v>
      </c>
    </row>
    <row r="7" s="133" customFormat="1" ht="21.95" customHeight="1" spans="1:13">
      <c r="A7" s="149">
        <v>1</v>
      </c>
      <c r="B7" s="152" t="s">
        <v>18</v>
      </c>
      <c r="C7" s="151">
        <f>C8+C13+C14+C17+C18</f>
        <v>270</v>
      </c>
      <c r="D7" s="151">
        <f t="shared" ref="D7:M7" si="1">D8+D13+D14+D17+D18</f>
        <v>35315.4671</v>
      </c>
      <c r="E7" s="151">
        <f t="shared" si="1"/>
        <v>7232.1063</v>
      </c>
      <c r="F7" s="151">
        <f t="shared" si="1"/>
        <v>5725.3608</v>
      </c>
      <c r="G7" s="151">
        <f t="shared" si="1"/>
        <v>0</v>
      </c>
      <c r="H7" s="151">
        <f t="shared" si="1"/>
        <v>0</v>
      </c>
      <c r="I7" s="151">
        <f t="shared" si="1"/>
        <v>0</v>
      </c>
      <c r="J7" s="151">
        <f t="shared" si="1"/>
        <v>2470</v>
      </c>
      <c r="K7" s="151">
        <f t="shared" si="1"/>
        <v>0</v>
      </c>
      <c r="L7" s="151">
        <f t="shared" si="1"/>
        <v>0</v>
      </c>
      <c r="M7" s="151">
        <f t="shared" si="1"/>
        <v>19888</v>
      </c>
    </row>
    <row r="8" ht="21.95" customHeight="1" spans="1:13">
      <c r="A8" s="149">
        <v>2</v>
      </c>
      <c r="B8" s="153" t="s">
        <v>19</v>
      </c>
      <c r="C8" s="149">
        <v>232</v>
      </c>
      <c r="D8" s="149">
        <v>30318.5871</v>
      </c>
      <c r="E8" s="149">
        <v>6527.9063</v>
      </c>
      <c r="F8" s="149">
        <v>1862.6808</v>
      </c>
      <c r="G8" s="154"/>
      <c r="H8" s="154"/>
      <c r="I8" s="154"/>
      <c r="J8" s="154">
        <v>2290</v>
      </c>
      <c r="K8" s="154"/>
      <c r="L8" s="154"/>
      <c r="M8" s="154">
        <v>19638</v>
      </c>
    </row>
    <row r="9" ht="21.95" customHeight="1" spans="1:13">
      <c r="A9" s="149"/>
      <c r="B9" s="153" t="s">
        <v>20</v>
      </c>
      <c r="C9" s="149">
        <v>201</v>
      </c>
      <c r="D9" s="149">
        <v>7539.4336</v>
      </c>
      <c r="E9" s="149">
        <v>6407.1228</v>
      </c>
      <c r="F9" s="149">
        <v>1132.3108</v>
      </c>
      <c r="G9" s="154"/>
      <c r="H9" s="154"/>
      <c r="I9" s="154"/>
      <c r="J9" s="154"/>
      <c r="K9" s="154"/>
      <c r="L9" s="154"/>
      <c r="M9" s="154"/>
    </row>
    <row r="10" ht="21.95" customHeight="1" spans="1:13">
      <c r="A10" s="149"/>
      <c r="B10" s="153" t="s">
        <v>21</v>
      </c>
      <c r="C10" s="155">
        <v>11</v>
      </c>
      <c r="D10" s="156">
        <v>445.9385</v>
      </c>
      <c r="E10" s="155">
        <v>71.5685</v>
      </c>
      <c r="F10" s="156">
        <v>374.37</v>
      </c>
      <c r="G10" s="154"/>
      <c r="H10" s="154"/>
      <c r="I10" s="154"/>
      <c r="J10" s="154"/>
      <c r="K10" s="154"/>
      <c r="L10" s="154"/>
      <c r="M10" s="154"/>
    </row>
    <row r="11" ht="21.95" customHeight="1" spans="1:13">
      <c r="A11" s="149"/>
      <c r="B11" s="153" t="s">
        <v>22</v>
      </c>
      <c r="C11" s="149">
        <v>1</v>
      </c>
      <c r="D11" s="149">
        <v>49.215</v>
      </c>
      <c r="E11" s="149">
        <v>49.215</v>
      </c>
      <c r="F11" s="149"/>
      <c r="G11" s="154"/>
      <c r="H11" s="154"/>
      <c r="I11" s="154"/>
      <c r="J11" s="154"/>
      <c r="K11" s="154"/>
      <c r="L11" s="154"/>
      <c r="M11" s="154"/>
    </row>
    <row r="12" ht="21.95" customHeight="1" spans="1:13">
      <c r="A12" s="149"/>
      <c r="B12" s="153" t="s">
        <v>23</v>
      </c>
      <c r="C12" s="149">
        <v>19</v>
      </c>
      <c r="D12" s="149">
        <v>22284</v>
      </c>
      <c r="E12" s="149"/>
      <c r="F12" s="149">
        <v>356</v>
      </c>
      <c r="G12" s="154"/>
      <c r="H12" s="154"/>
      <c r="I12" s="154"/>
      <c r="J12" s="154">
        <v>2290</v>
      </c>
      <c r="K12" s="154"/>
      <c r="L12" s="154"/>
      <c r="M12" s="154">
        <v>19638</v>
      </c>
    </row>
    <row r="13" ht="21.95" customHeight="1" spans="1:13">
      <c r="A13" s="149">
        <v>3</v>
      </c>
      <c r="B13" s="157" t="s">
        <v>24</v>
      </c>
      <c r="C13" s="149">
        <v>1</v>
      </c>
      <c r="D13" s="149">
        <v>8.2</v>
      </c>
      <c r="E13" s="149">
        <v>8.2</v>
      </c>
      <c r="F13" s="149"/>
      <c r="G13" s="154"/>
      <c r="H13" s="154"/>
      <c r="I13" s="154"/>
      <c r="J13" s="154"/>
      <c r="K13" s="154"/>
      <c r="L13" s="154"/>
      <c r="M13" s="154"/>
    </row>
    <row r="14" ht="21.95" customHeight="1" spans="1:13">
      <c r="A14" s="149">
        <v>4</v>
      </c>
      <c r="B14" s="157" t="s">
        <v>25</v>
      </c>
      <c r="C14" s="158">
        <v>29</v>
      </c>
      <c r="D14" s="158">
        <v>1240</v>
      </c>
      <c r="E14" s="158">
        <v>696</v>
      </c>
      <c r="F14" s="149">
        <v>114</v>
      </c>
      <c r="G14" s="154"/>
      <c r="H14" s="154"/>
      <c r="I14" s="154"/>
      <c r="J14" s="154">
        <v>180</v>
      </c>
      <c r="K14" s="154"/>
      <c r="L14" s="154"/>
      <c r="M14" s="154">
        <v>250</v>
      </c>
    </row>
    <row r="15" ht="21.95" customHeight="1" spans="1:13">
      <c r="A15" s="149"/>
      <c r="B15" s="157" t="s">
        <v>26</v>
      </c>
      <c r="C15" s="149">
        <v>25</v>
      </c>
      <c r="D15" s="149">
        <v>696</v>
      </c>
      <c r="E15" s="149">
        <v>696</v>
      </c>
      <c r="F15" s="149"/>
      <c r="G15" s="154"/>
      <c r="H15" s="154"/>
      <c r="I15" s="154"/>
      <c r="J15" s="154"/>
      <c r="K15" s="154"/>
      <c r="L15" s="154"/>
      <c r="M15" s="154"/>
    </row>
    <row r="16" ht="21.95" customHeight="1" spans="1:13">
      <c r="A16" s="149"/>
      <c r="B16" s="157" t="s">
        <v>23</v>
      </c>
      <c r="C16" s="149">
        <v>4</v>
      </c>
      <c r="D16" s="149">
        <v>544</v>
      </c>
      <c r="E16" s="149"/>
      <c r="F16" s="149">
        <v>114</v>
      </c>
      <c r="G16" s="154"/>
      <c r="H16" s="154"/>
      <c r="I16" s="154"/>
      <c r="J16" s="154">
        <v>180</v>
      </c>
      <c r="K16" s="154"/>
      <c r="L16" s="154"/>
      <c r="M16" s="154">
        <v>250</v>
      </c>
    </row>
    <row r="17" ht="21.95" customHeight="1" spans="1:13">
      <c r="A17" s="149">
        <v>5</v>
      </c>
      <c r="B17" s="157" t="s">
        <v>27</v>
      </c>
      <c r="C17" s="155">
        <v>5</v>
      </c>
      <c r="D17" s="156">
        <v>3598.68</v>
      </c>
      <c r="E17" s="155"/>
      <c r="F17" s="156">
        <v>3598.68</v>
      </c>
      <c r="G17" s="154"/>
      <c r="H17" s="154"/>
      <c r="I17" s="154"/>
      <c r="J17" s="154"/>
      <c r="K17" s="154"/>
      <c r="L17" s="154"/>
      <c r="M17" s="154"/>
    </row>
    <row r="18" ht="21.95" customHeight="1" spans="1:13">
      <c r="A18" s="149">
        <v>6</v>
      </c>
      <c r="B18" s="157" t="s">
        <v>28</v>
      </c>
      <c r="C18" s="155">
        <v>3</v>
      </c>
      <c r="D18" s="159">
        <v>150</v>
      </c>
      <c r="E18" s="155"/>
      <c r="F18" s="159">
        <v>150</v>
      </c>
      <c r="G18" s="154"/>
      <c r="H18" s="154"/>
      <c r="I18" s="154"/>
      <c r="J18" s="154"/>
      <c r="K18" s="154"/>
      <c r="L18" s="154"/>
      <c r="M18" s="154"/>
    </row>
    <row r="19" s="133" customFormat="1" ht="21.95" customHeight="1" spans="1:13">
      <c r="A19" s="149">
        <v>7</v>
      </c>
      <c r="B19" s="152" t="s">
        <v>29</v>
      </c>
      <c r="C19" s="151">
        <f>C20+C21+C22+C23</f>
        <v>9</v>
      </c>
      <c r="D19" s="151">
        <f t="shared" ref="D19:M19" si="2">D20+D21+D22+D23</f>
        <v>281.59185</v>
      </c>
      <c r="E19" s="151">
        <f t="shared" si="2"/>
        <v>158.8642</v>
      </c>
      <c r="F19" s="151">
        <f t="shared" si="2"/>
        <v>92.72765</v>
      </c>
      <c r="G19" s="151">
        <f t="shared" si="2"/>
        <v>0</v>
      </c>
      <c r="H19" s="151">
        <f t="shared" si="2"/>
        <v>0</v>
      </c>
      <c r="I19" s="151">
        <f t="shared" si="2"/>
        <v>0</v>
      </c>
      <c r="J19" s="151">
        <f t="shared" si="2"/>
        <v>20</v>
      </c>
      <c r="K19" s="151">
        <f t="shared" si="2"/>
        <v>0</v>
      </c>
      <c r="L19" s="151">
        <f t="shared" si="2"/>
        <v>0</v>
      </c>
      <c r="M19" s="151">
        <f t="shared" si="2"/>
        <v>10</v>
      </c>
    </row>
    <row r="20" ht="21.95" customHeight="1" spans="1:13">
      <c r="A20" s="149">
        <v>8</v>
      </c>
      <c r="B20" s="157" t="s">
        <v>30</v>
      </c>
      <c r="C20" s="149">
        <v>1</v>
      </c>
      <c r="D20" s="154">
        <v>5.48165</v>
      </c>
      <c r="E20" s="154"/>
      <c r="F20" s="154">
        <v>5.48165</v>
      </c>
      <c r="G20" s="154"/>
      <c r="H20" s="154"/>
      <c r="I20" s="154"/>
      <c r="J20" s="154"/>
      <c r="K20" s="154"/>
      <c r="L20" s="154"/>
      <c r="M20" s="154"/>
    </row>
    <row r="21" ht="21.95" customHeight="1" spans="1:13">
      <c r="A21" s="149">
        <v>9</v>
      </c>
      <c r="B21" s="157" t="s">
        <v>31</v>
      </c>
      <c r="C21" s="149">
        <v>2</v>
      </c>
      <c r="D21" s="154">
        <v>31.35</v>
      </c>
      <c r="E21" s="154"/>
      <c r="F21" s="154">
        <v>31.35</v>
      </c>
      <c r="G21" s="154"/>
      <c r="H21" s="154"/>
      <c r="I21" s="154"/>
      <c r="J21" s="154"/>
      <c r="K21" s="154"/>
      <c r="L21" s="154"/>
      <c r="M21" s="154"/>
    </row>
    <row r="22" ht="21.95" customHeight="1" spans="1:13">
      <c r="A22" s="149">
        <v>10</v>
      </c>
      <c r="B22" s="157" t="s">
        <v>32</v>
      </c>
      <c r="C22" s="149">
        <v>4</v>
      </c>
      <c r="D22" s="154">
        <v>178.7602</v>
      </c>
      <c r="E22" s="154">
        <v>122.8642</v>
      </c>
      <c r="F22" s="154">
        <v>55.896</v>
      </c>
      <c r="G22" s="154"/>
      <c r="H22" s="154"/>
      <c r="I22" s="154"/>
      <c r="J22" s="154"/>
      <c r="K22" s="154"/>
      <c r="L22" s="154"/>
      <c r="M22" s="154"/>
    </row>
    <row r="23" ht="21.95" customHeight="1" spans="1:13">
      <c r="A23" s="149">
        <v>11</v>
      </c>
      <c r="B23" s="157" t="s">
        <v>33</v>
      </c>
      <c r="C23" s="149">
        <v>2</v>
      </c>
      <c r="D23" s="149">
        <v>66</v>
      </c>
      <c r="E23" s="149">
        <v>36</v>
      </c>
      <c r="F23" s="149"/>
      <c r="G23" s="154"/>
      <c r="H23" s="154"/>
      <c r="I23" s="154"/>
      <c r="J23" s="154">
        <v>20</v>
      </c>
      <c r="K23" s="154"/>
      <c r="L23" s="154"/>
      <c r="M23" s="154">
        <v>10</v>
      </c>
    </row>
    <row r="24" customFormat="1" ht="21.95" customHeight="1" spans="1:13">
      <c r="A24" s="149"/>
      <c r="B24" s="157" t="s">
        <v>34</v>
      </c>
      <c r="C24" s="149">
        <v>1</v>
      </c>
      <c r="D24" s="154">
        <v>36</v>
      </c>
      <c r="E24" s="154">
        <v>36</v>
      </c>
      <c r="F24" s="149"/>
      <c r="G24" s="154"/>
      <c r="H24" s="154"/>
      <c r="I24" s="154"/>
      <c r="J24" s="154"/>
      <c r="K24" s="154"/>
      <c r="L24" s="154"/>
      <c r="M24" s="154"/>
    </row>
    <row r="25" customFormat="1" ht="21.95" customHeight="1" spans="1:13">
      <c r="A25" s="149"/>
      <c r="B25" s="157" t="s">
        <v>23</v>
      </c>
      <c r="C25" s="149">
        <v>1</v>
      </c>
      <c r="D25" s="149">
        <v>30</v>
      </c>
      <c r="E25" s="149"/>
      <c r="F25" s="149"/>
      <c r="G25" s="154"/>
      <c r="H25" s="154"/>
      <c r="I25" s="154"/>
      <c r="J25" s="154">
        <v>20</v>
      </c>
      <c r="K25" s="154"/>
      <c r="L25" s="154"/>
      <c r="M25" s="154">
        <v>10</v>
      </c>
    </row>
    <row r="26" s="133" customFormat="1" ht="21.95" customHeight="1" spans="1:13">
      <c r="A26" s="149">
        <v>12</v>
      </c>
      <c r="B26" s="152" t="s">
        <v>35</v>
      </c>
      <c r="C26" s="151">
        <v>13</v>
      </c>
      <c r="D26" s="151">
        <f>H26+M26</f>
        <v>7576.25</v>
      </c>
      <c r="E26" s="151"/>
      <c r="F26" s="151"/>
      <c r="G26" s="160"/>
      <c r="H26" s="160">
        <v>7177.5</v>
      </c>
      <c r="I26" s="160"/>
      <c r="J26" s="160"/>
      <c r="K26" s="160"/>
      <c r="L26" s="160"/>
      <c r="M26" s="160">
        <v>398.75</v>
      </c>
    </row>
    <row r="27" ht="21.95" customHeight="1" spans="1:13">
      <c r="A27" s="149">
        <v>13</v>
      </c>
      <c r="B27" s="157" t="s">
        <v>36</v>
      </c>
      <c r="C27" s="149">
        <v>13</v>
      </c>
      <c r="D27" s="149">
        <f>H27+M27</f>
        <v>7576.25</v>
      </c>
      <c r="E27" s="149"/>
      <c r="F27" s="149"/>
      <c r="G27" s="154"/>
      <c r="H27" s="154">
        <v>7177.5</v>
      </c>
      <c r="I27" s="154"/>
      <c r="J27" s="154"/>
      <c r="K27" s="154"/>
      <c r="L27" s="154"/>
      <c r="M27" s="154">
        <v>398.75</v>
      </c>
    </row>
    <row r="28" ht="21.95" customHeight="1" spans="1:13">
      <c r="A28" s="149">
        <v>14</v>
      </c>
      <c r="B28" s="157" t="s">
        <v>37</v>
      </c>
      <c r="C28" s="149"/>
      <c r="D28" s="149"/>
      <c r="E28" s="149"/>
      <c r="F28" s="149"/>
      <c r="G28" s="154"/>
      <c r="H28" s="154"/>
      <c r="I28" s="154"/>
      <c r="J28" s="154"/>
      <c r="K28" s="154"/>
      <c r="L28" s="154"/>
      <c r="M28" s="154"/>
    </row>
    <row r="29" s="133" customFormat="1" ht="21.95" customHeight="1" spans="1:13">
      <c r="A29" s="149">
        <v>15</v>
      </c>
      <c r="B29" s="152" t="s">
        <v>38</v>
      </c>
      <c r="C29" s="151">
        <f>C30+C31+C32+C33+C34</f>
        <v>13</v>
      </c>
      <c r="D29" s="151">
        <f t="shared" ref="D29:M29" si="3">D30+D31+D32+D33+D34</f>
        <v>1221.72</v>
      </c>
      <c r="E29" s="151">
        <f t="shared" si="3"/>
        <v>0</v>
      </c>
      <c r="F29" s="151">
        <f t="shared" si="3"/>
        <v>1221.72</v>
      </c>
      <c r="G29" s="151">
        <f t="shared" si="3"/>
        <v>0</v>
      </c>
      <c r="H29" s="151">
        <f t="shared" si="3"/>
        <v>0</v>
      </c>
      <c r="I29" s="151">
        <f t="shared" si="3"/>
        <v>0</v>
      </c>
      <c r="J29" s="151">
        <f t="shared" si="3"/>
        <v>0</v>
      </c>
      <c r="K29" s="151">
        <f t="shared" si="3"/>
        <v>0</v>
      </c>
      <c r="L29" s="151">
        <f t="shared" si="3"/>
        <v>0</v>
      </c>
      <c r="M29" s="151">
        <f t="shared" si="3"/>
        <v>0</v>
      </c>
    </row>
    <row r="30" s="133" customFormat="1" ht="21.95" customHeight="1" spans="1:13">
      <c r="A30" s="149"/>
      <c r="B30" s="161" t="s">
        <v>39</v>
      </c>
      <c r="C30" s="162">
        <v>1</v>
      </c>
      <c r="D30" s="151">
        <v>615</v>
      </c>
      <c r="E30" s="149"/>
      <c r="F30" s="151">
        <v>615</v>
      </c>
      <c r="G30" s="160"/>
      <c r="H30" s="160"/>
      <c r="I30" s="160"/>
      <c r="J30" s="160"/>
      <c r="K30" s="160"/>
      <c r="L30" s="160"/>
      <c r="M30" s="160"/>
    </row>
    <row r="31" s="133" customFormat="1" ht="21.95" customHeight="1" spans="1:13">
      <c r="A31" s="149"/>
      <c r="B31" s="161" t="s">
        <v>40</v>
      </c>
      <c r="C31" s="163">
        <v>9</v>
      </c>
      <c r="D31" s="164">
        <v>43.9</v>
      </c>
      <c r="E31" s="163"/>
      <c r="F31" s="164">
        <v>43.9</v>
      </c>
      <c r="G31" s="160"/>
      <c r="H31" s="160"/>
      <c r="I31" s="160"/>
      <c r="J31" s="160"/>
      <c r="K31" s="160"/>
      <c r="L31" s="160"/>
      <c r="M31" s="160"/>
    </row>
    <row r="32" s="133" customFormat="1" ht="21.95" customHeight="1" spans="1:13">
      <c r="A32" s="149"/>
      <c r="B32" s="161" t="s">
        <v>41</v>
      </c>
      <c r="C32" s="151"/>
      <c r="D32" s="151"/>
      <c r="E32" s="151"/>
      <c r="F32" s="151"/>
      <c r="G32" s="160"/>
      <c r="H32" s="160"/>
      <c r="I32" s="160"/>
      <c r="J32" s="160"/>
      <c r="K32" s="160"/>
      <c r="L32" s="160"/>
      <c r="M32" s="160"/>
    </row>
    <row r="33" s="133" customFormat="1" ht="21.95" customHeight="1" spans="1:13">
      <c r="A33" s="149"/>
      <c r="B33" s="161" t="s">
        <v>42</v>
      </c>
      <c r="C33" s="149">
        <v>1</v>
      </c>
      <c r="D33" s="149">
        <v>392</v>
      </c>
      <c r="E33" s="149"/>
      <c r="F33" s="149">
        <v>392</v>
      </c>
      <c r="G33" s="160"/>
      <c r="H33" s="160"/>
      <c r="I33" s="160"/>
      <c r="J33" s="160"/>
      <c r="K33" s="160"/>
      <c r="L33" s="160"/>
      <c r="M33" s="160"/>
    </row>
    <row r="34" ht="29" customHeight="1" spans="1:13">
      <c r="A34" s="149">
        <v>16</v>
      </c>
      <c r="B34" s="161" t="s">
        <v>43</v>
      </c>
      <c r="C34" s="149">
        <v>2</v>
      </c>
      <c r="D34" s="165">
        <v>170.82</v>
      </c>
      <c r="E34" s="154"/>
      <c r="F34" s="154">
        <v>170.82</v>
      </c>
      <c r="G34" s="154"/>
      <c r="H34" s="154"/>
      <c r="I34" s="154"/>
      <c r="J34" s="154"/>
      <c r="K34" s="154"/>
      <c r="L34" s="154"/>
      <c r="M34" s="154"/>
    </row>
    <row r="35" s="133" customFormat="1" ht="21.95" customHeight="1" spans="1:13">
      <c r="A35" s="149">
        <v>17</v>
      </c>
      <c r="B35" s="152" t="s">
        <v>44</v>
      </c>
      <c r="C35" s="151"/>
      <c r="D35" s="151"/>
      <c r="E35" s="151"/>
      <c r="F35" s="151"/>
      <c r="G35" s="160"/>
      <c r="H35" s="160"/>
      <c r="I35" s="160"/>
      <c r="J35" s="160"/>
      <c r="K35" s="160"/>
      <c r="L35" s="160"/>
      <c r="M35" s="160"/>
    </row>
    <row r="36" ht="30" customHeight="1" spans="1:13">
      <c r="A36" s="149">
        <v>18</v>
      </c>
      <c r="B36" s="157" t="s">
        <v>45</v>
      </c>
      <c r="C36" s="149"/>
      <c r="D36" s="149"/>
      <c r="E36" s="149"/>
      <c r="F36" s="149"/>
      <c r="G36" s="154"/>
      <c r="H36" s="154"/>
      <c r="I36" s="154"/>
      <c r="J36" s="154"/>
      <c r="K36" s="154"/>
      <c r="L36" s="154"/>
      <c r="M36" s="154"/>
    </row>
    <row r="37" ht="32.25" customHeight="1" spans="1:13">
      <c r="A37" s="149">
        <v>19</v>
      </c>
      <c r="B37" s="157" t="s">
        <v>46</v>
      </c>
      <c r="C37" s="149"/>
      <c r="D37" s="149"/>
      <c r="E37" s="149"/>
      <c r="F37" s="149"/>
      <c r="G37" s="154"/>
      <c r="H37" s="154"/>
      <c r="I37" s="154"/>
      <c r="J37" s="154"/>
      <c r="K37" s="154"/>
      <c r="L37" s="154"/>
      <c r="M37" s="154"/>
    </row>
    <row r="38" ht="21.95" customHeight="1" spans="1:13">
      <c r="A38" s="149">
        <v>20</v>
      </c>
      <c r="B38" s="166" t="s">
        <v>47</v>
      </c>
      <c r="C38" s="149"/>
      <c r="D38" s="149"/>
      <c r="E38" s="149"/>
      <c r="F38" s="149"/>
      <c r="G38" s="154"/>
      <c r="H38" s="154"/>
      <c r="I38" s="154"/>
      <c r="J38" s="154"/>
      <c r="K38" s="154"/>
      <c r="L38" s="154"/>
      <c r="M38" s="154"/>
    </row>
    <row r="39" s="133" customFormat="1" ht="21.95" customHeight="1" spans="1:13">
      <c r="A39" s="149">
        <v>21</v>
      </c>
      <c r="B39" s="152" t="s">
        <v>48</v>
      </c>
      <c r="C39" s="151">
        <v>2</v>
      </c>
      <c r="D39" s="151">
        <v>690.09</v>
      </c>
      <c r="E39" s="151"/>
      <c r="F39" s="151">
        <v>690.09</v>
      </c>
      <c r="G39" s="160"/>
      <c r="H39" s="160"/>
      <c r="I39" s="160"/>
      <c r="J39" s="160"/>
      <c r="K39" s="160"/>
      <c r="L39" s="160"/>
      <c r="M39" s="160"/>
    </row>
    <row r="40" ht="33.75" customHeight="1" spans="1:13">
      <c r="A40" s="149">
        <v>22</v>
      </c>
      <c r="B40" s="157" t="s">
        <v>49</v>
      </c>
      <c r="C40" s="149">
        <v>1</v>
      </c>
      <c r="D40" s="156">
        <v>670.75</v>
      </c>
      <c r="E40" s="156"/>
      <c r="F40" s="156">
        <v>670.75</v>
      </c>
      <c r="G40" s="154"/>
      <c r="H40" s="154"/>
      <c r="I40" s="154"/>
      <c r="J40" s="154"/>
      <c r="K40" s="154"/>
      <c r="L40" s="154"/>
      <c r="M40" s="154"/>
    </row>
    <row r="41" ht="21.95" customHeight="1" spans="1:13">
      <c r="A41" s="149">
        <v>23</v>
      </c>
      <c r="B41" s="157" t="s">
        <v>50</v>
      </c>
      <c r="C41" s="149"/>
      <c r="D41" s="149"/>
      <c r="E41" s="149"/>
      <c r="F41" s="149"/>
      <c r="G41" s="154"/>
      <c r="H41" s="154"/>
      <c r="I41" s="154"/>
      <c r="J41" s="154"/>
      <c r="K41" s="154"/>
      <c r="L41" s="154"/>
      <c r="M41" s="154"/>
    </row>
    <row r="42" ht="21.95" customHeight="1" spans="1:13">
      <c r="A42" s="149">
        <v>24</v>
      </c>
      <c r="B42" s="166" t="s">
        <v>51</v>
      </c>
      <c r="C42" s="149"/>
      <c r="D42" s="149"/>
      <c r="E42" s="149"/>
      <c r="F42" s="149"/>
      <c r="G42" s="154"/>
      <c r="H42" s="154"/>
      <c r="I42" s="154"/>
      <c r="J42" s="154"/>
      <c r="K42" s="154"/>
      <c r="L42" s="154"/>
      <c r="M42" s="154"/>
    </row>
    <row r="43" ht="30.75" customHeight="1" spans="1:13">
      <c r="A43" s="149">
        <v>25</v>
      </c>
      <c r="B43" s="166" t="s">
        <v>52</v>
      </c>
      <c r="C43" s="149"/>
      <c r="D43" s="149"/>
      <c r="E43" s="149"/>
      <c r="F43" s="149"/>
      <c r="G43" s="154"/>
      <c r="H43" s="154"/>
      <c r="I43" s="154"/>
      <c r="J43" s="154"/>
      <c r="K43" s="154"/>
      <c r="L43" s="154"/>
      <c r="M43" s="154"/>
    </row>
    <row r="44" ht="21.95" customHeight="1" spans="1:13">
      <c r="A44" s="149">
        <v>26</v>
      </c>
      <c r="B44" s="166" t="s">
        <v>53</v>
      </c>
      <c r="C44" s="149"/>
      <c r="D44" s="149"/>
      <c r="E44" s="149"/>
      <c r="F44" s="149"/>
      <c r="G44" s="154"/>
      <c r="H44" s="154"/>
      <c r="I44" s="154"/>
      <c r="J44" s="154"/>
      <c r="K44" s="154"/>
      <c r="L44" s="154"/>
      <c r="M44" s="154"/>
    </row>
    <row r="45" ht="36" customHeight="1" spans="1:13">
      <c r="A45" s="149">
        <v>27</v>
      </c>
      <c r="B45" s="166" t="s">
        <v>54</v>
      </c>
      <c r="C45" s="149">
        <v>1</v>
      </c>
      <c r="D45" s="149">
        <v>19.34</v>
      </c>
      <c r="E45" s="149"/>
      <c r="F45" s="149">
        <v>19.34</v>
      </c>
      <c r="G45" s="154"/>
      <c r="H45" s="154"/>
      <c r="I45" s="154"/>
      <c r="J45" s="154"/>
      <c r="K45" s="154"/>
      <c r="L45" s="154"/>
      <c r="M45" s="154"/>
    </row>
    <row r="46" ht="21.95" customHeight="1" spans="1:13">
      <c r="A46" s="149">
        <v>28</v>
      </c>
      <c r="B46" s="152" t="s">
        <v>55</v>
      </c>
      <c r="C46" s="151">
        <v>1</v>
      </c>
      <c r="D46" s="151">
        <v>3206</v>
      </c>
      <c r="E46" s="151"/>
      <c r="F46" s="151">
        <v>3206</v>
      </c>
      <c r="G46" s="160"/>
      <c r="H46" s="160"/>
      <c r="I46" s="160"/>
      <c r="J46" s="160"/>
      <c r="K46" s="160"/>
      <c r="L46" s="160"/>
      <c r="M46" s="160"/>
    </row>
    <row r="47" s="134" customFormat="1" ht="21.95" customHeight="1" spans="1:13">
      <c r="A47" s="149">
        <v>29</v>
      </c>
      <c r="B47" s="166" t="s">
        <v>56</v>
      </c>
      <c r="C47" s="149">
        <v>1</v>
      </c>
      <c r="D47" s="149">
        <v>3206</v>
      </c>
      <c r="E47" s="149"/>
      <c r="F47" s="149">
        <v>3206</v>
      </c>
      <c r="G47" s="154"/>
      <c r="H47" s="154"/>
      <c r="I47" s="154"/>
      <c r="J47" s="154"/>
      <c r="K47" s="154"/>
      <c r="L47" s="154"/>
      <c r="M47" s="154"/>
    </row>
    <row r="48" s="133" customFormat="1" ht="21.95" customHeight="1" spans="1:13">
      <c r="A48" s="149">
        <v>30</v>
      </c>
      <c r="B48" s="152" t="s">
        <v>57</v>
      </c>
      <c r="C48" s="151">
        <v>16</v>
      </c>
      <c r="D48" s="151">
        <v>2687.6472</v>
      </c>
      <c r="E48" s="151">
        <v>2687.6472</v>
      </c>
      <c r="F48" s="151"/>
      <c r="G48" s="160"/>
      <c r="H48" s="160"/>
      <c r="I48" s="160"/>
      <c r="J48" s="160"/>
      <c r="K48" s="160"/>
      <c r="L48" s="160"/>
      <c r="M48" s="160"/>
    </row>
    <row r="49" ht="21.95" customHeight="1" spans="1:13">
      <c r="A49" s="149">
        <v>31</v>
      </c>
      <c r="B49" s="166" t="s">
        <v>58</v>
      </c>
      <c r="C49" s="149">
        <v>9</v>
      </c>
      <c r="D49" s="149">
        <v>949.8</v>
      </c>
      <c r="E49" s="149">
        <v>949.8</v>
      </c>
      <c r="F49" s="149"/>
      <c r="G49" s="154"/>
      <c r="H49" s="154"/>
      <c r="I49" s="154"/>
      <c r="J49" s="154"/>
      <c r="K49" s="154"/>
      <c r="L49" s="154"/>
      <c r="M49" s="154"/>
    </row>
    <row r="50" ht="40.5" customHeight="1" spans="1:13">
      <c r="A50" s="149">
        <v>32</v>
      </c>
      <c r="B50" s="166" t="s">
        <v>59</v>
      </c>
      <c r="C50" s="149"/>
      <c r="D50" s="149"/>
      <c r="E50" s="149"/>
      <c r="F50" s="149"/>
      <c r="G50" s="154"/>
      <c r="H50" s="154"/>
      <c r="I50" s="154"/>
      <c r="J50" s="154"/>
      <c r="K50" s="154"/>
      <c r="L50" s="154"/>
      <c r="M50" s="154"/>
    </row>
    <row r="51" ht="21.95" customHeight="1" spans="1:13">
      <c r="A51" s="149">
        <v>33</v>
      </c>
      <c r="B51" s="167" t="s">
        <v>60</v>
      </c>
      <c r="C51" s="149"/>
      <c r="D51" s="149"/>
      <c r="E51" s="149"/>
      <c r="F51" s="149"/>
      <c r="G51" s="154"/>
      <c r="H51" s="154"/>
      <c r="I51" s="154"/>
      <c r="J51" s="154"/>
      <c r="K51" s="154"/>
      <c r="L51" s="154"/>
      <c r="M51" s="154"/>
    </row>
    <row r="52" ht="31.5" customHeight="1" spans="1:13">
      <c r="A52" s="149">
        <v>34</v>
      </c>
      <c r="B52" s="166" t="s">
        <v>61</v>
      </c>
      <c r="C52" s="149">
        <v>1</v>
      </c>
      <c r="D52" s="149">
        <v>1475</v>
      </c>
      <c r="E52" s="149">
        <v>1475</v>
      </c>
      <c r="F52" s="149"/>
      <c r="G52" s="154"/>
      <c r="H52" s="154"/>
      <c r="I52" s="154"/>
      <c r="J52" s="154"/>
      <c r="K52" s="154"/>
      <c r="L52" s="154"/>
      <c r="M52" s="154"/>
    </row>
    <row r="53" ht="21.95" customHeight="1" spans="1:13">
      <c r="A53" s="149">
        <v>35</v>
      </c>
      <c r="B53" s="167" t="s">
        <v>28</v>
      </c>
      <c r="C53" s="149">
        <v>6</v>
      </c>
      <c r="D53" s="149">
        <v>262.8472</v>
      </c>
      <c r="E53" s="149">
        <v>262.8472</v>
      </c>
      <c r="F53" s="149"/>
      <c r="G53" s="154"/>
      <c r="H53" s="154"/>
      <c r="I53" s="154"/>
      <c r="J53" s="154"/>
      <c r="K53" s="154"/>
      <c r="L53" s="154"/>
      <c r="M53" s="154"/>
    </row>
    <row r="54" s="133" customFormat="1" ht="21.95" customHeight="1" spans="1:13">
      <c r="A54" s="149">
        <v>36</v>
      </c>
      <c r="B54" s="152" t="s">
        <v>62</v>
      </c>
      <c r="C54" s="151">
        <v>1</v>
      </c>
      <c r="D54" s="151">
        <v>5896.1</v>
      </c>
      <c r="E54" s="151"/>
      <c r="F54" s="151">
        <v>5896.1</v>
      </c>
      <c r="G54" s="160"/>
      <c r="H54" s="160"/>
      <c r="I54" s="160"/>
      <c r="J54" s="160"/>
      <c r="K54" s="160"/>
      <c r="L54" s="160"/>
      <c r="M54" s="160"/>
    </row>
    <row r="55" ht="21.95" customHeight="1" spans="1:13">
      <c r="A55" s="149">
        <v>37</v>
      </c>
      <c r="B55" s="168" t="s">
        <v>63</v>
      </c>
      <c r="C55" s="149"/>
      <c r="D55" s="149"/>
      <c r="E55" s="149"/>
      <c r="F55" s="149"/>
      <c r="G55" s="154"/>
      <c r="H55" s="154"/>
      <c r="I55" s="154"/>
      <c r="J55" s="154"/>
      <c r="K55" s="154"/>
      <c r="L55" s="154"/>
      <c r="M55" s="154"/>
    </row>
    <row r="56" ht="21.95" customHeight="1" spans="1:13">
      <c r="A56" s="149">
        <v>38</v>
      </c>
      <c r="B56" s="168" t="s">
        <v>64</v>
      </c>
      <c r="C56" s="149">
        <v>1</v>
      </c>
      <c r="D56" s="149">
        <f>[1]项目库明细表!J55</f>
        <v>5896.1</v>
      </c>
      <c r="E56" s="149"/>
      <c r="F56" s="149">
        <f>[1]项目库明细表!P55</f>
        <v>5896.1</v>
      </c>
      <c r="G56" s="154"/>
      <c r="H56" s="154"/>
      <c r="I56" s="154"/>
      <c r="J56" s="154"/>
      <c r="K56" s="154"/>
      <c r="L56" s="154"/>
      <c r="M56" s="154"/>
    </row>
    <row r="57" ht="21.95" customHeight="1" spans="1:13">
      <c r="A57" s="149">
        <v>39</v>
      </c>
      <c r="B57" s="168" t="s">
        <v>65</v>
      </c>
      <c r="C57" s="149"/>
      <c r="D57" s="149"/>
      <c r="E57" s="149"/>
      <c r="F57" s="149"/>
      <c r="G57" s="154"/>
      <c r="H57" s="154"/>
      <c r="I57" s="154"/>
      <c r="J57" s="154"/>
      <c r="K57" s="154"/>
      <c r="L57" s="154"/>
      <c r="M57" s="154"/>
    </row>
    <row r="58" s="133" customFormat="1" ht="21.95" customHeight="1" spans="1:13">
      <c r="A58" s="149">
        <v>40</v>
      </c>
      <c r="B58" s="152" t="s">
        <v>66</v>
      </c>
      <c r="C58" s="151">
        <f>SUM(C59:C63)</f>
        <v>6</v>
      </c>
      <c r="D58" s="151">
        <f t="shared" ref="D58:M58" si="4">SUM(D59:D63)</f>
        <v>5463.52</v>
      </c>
      <c r="E58" s="151">
        <f t="shared" si="4"/>
        <v>0</v>
      </c>
      <c r="F58" s="151">
        <f t="shared" si="4"/>
        <v>5463.52</v>
      </c>
      <c r="G58" s="151">
        <f t="shared" si="4"/>
        <v>0</v>
      </c>
      <c r="H58" s="151">
        <f t="shared" si="4"/>
        <v>0</v>
      </c>
      <c r="I58" s="151">
        <f t="shared" si="4"/>
        <v>0</v>
      </c>
      <c r="J58" s="151">
        <f t="shared" si="4"/>
        <v>0</v>
      </c>
      <c r="K58" s="151">
        <f t="shared" si="4"/>
        <v>0</v>
      </c>
      <c r="L58" s="151">
        <f t="shared" si="4"/>
        <v>0</v>
      </c>
      <c r="M58" s="151">
        <f t="shared" si="4"/>
        <v>0</v>
      </c>
    </row>
    <row r="59" ht="38.25" customHeight="1" spans="1:13">
      <c r="A59" s="149">
        <v>41</v>
      </c>
      <c r="B59" s="168" t="s">
        <v>67</v>
      </c>
      <c r="C59" s="169">
        <v>1</v>
      </c>
      <c r="D59" s="170">
        <v>2068.4</v>
      </c>
      <c r="E59" s="158"/>
      <c r="F59" s="170">
        <v>2068.4</v>
      </c>
      <c r="G59" s="154"/>
      <c r="H59" s="154"/>
      <c r="I59" s="154"/>
      <c r="J59" s="154"/>
      <c r="K59" s="154"/>
      <c r="L59" s="154"/>
      <c r="M59" s="154"/>
    </row>
    <row r="60" ht="36.75" customHeight="1" spans="1:13">
      <c r="A60" s="149">
        <v>42</v>
      </c>
      <c r="B60" s="168" t="s">
        <v>68</v>
      </c>
      <c r="C60" s="169">
        <v>1</v>
      </c>
      <c r="D60" s="170">
        <v>1175.3</v>
      </c>
      <c r="E60" s="158"/>
      <c r="F60" s="170">
        <v>1175.3</v>
      </c>
      <c r="G60" s="154"/>
      <c r="H60" s="154"/>
      <c r="I60" s="154"/>
      <c r="J60" s="154"/>
      <c r="K60" s="154"/>
      <c r="L60" s="154"/>
      <c r="M60" s="154"/>
    </row>
    <row r="61" ht="28.5" customHeight="1" spans="1:13">
      <c r="A61" s="149">
        <v>43</v>
      </c>
      <c r="B61" s="168" t="s">
        <v>69</v>
      </c>
      <c r="C61" s="149">
        <v>2</v>
      </c>
      <c r="D61" s="154">
        <v>1119.17</v>
      </c>
      <c r="E61" s="154"/>
      <c r="F61" s="154">
        <v>1119.17</v>
      </c>
      <c r="G61" s="154"/>
      <c r="H61" s="154"/>
      <c r="I61" s="154"/>
      <c r="J61" s="154"/>
      <c r="K61" s="154"/>
      <c r="L61" s="154"/>
      <c r="M61" s="154"/>
    </row>
    <row r="62" ht="21.95" customHeight="1" spans="1:13">
      <c r="A62" s="149">
        <v>44</v>
      </c>
      <c r="B62" s="168" t="s">
        <v>70</v>
      </c>
      <c r="C62" s="169">
        <v>1</v>
      </c>
      <c r="D62" s="170">
        <v>93.75</v>
      </c>
      <c r="E62" s="158"/>
      <c r="F62" s="170">
        <v>93.75</v>
      </c>
      <c r="G62" s="154"/>
      <c r="H62" s="154"/>
      <c r="I62" s="154"/>
      <c r="J62" s="154"/>
      <c r="K62" s="154"/>
      <c r="L62" s="154"/>
      <c r="M62" s="154"/>
    </row>
    <row r="63" ht="21.95" customHeight="1" spans="1:13">
      <c r="A63" s="149">
        <v>45</v>
      </c>
      <c r="B63" s="168" t="s">
        <v>71</v>
      </c>
      <c r="C63" s="169">
        <v>1</v>
      </c>
      <c r="D63" s="170">
        <v>1006.9</v>
      </c>
      <c r="E63" s="158"/>
      <c r="F63" s="170">
        <v>1006.9</v>
      </c>
      <c r="G63" s="154"/>
      <c r="H63" s="154"/>
      <c r="I63" s="154"/>
      <c r="J63" s="154"/>
      <c r="K63" s="154"/>
      <c r="L63" s="154"/>
      <c r="M63" s="154"/>
    </row>
    <row r="64" s="133" customFormat="1" ht="21.95" customHeight="1" spans="1:13">
      <c r="A64" s="149">
        <v>46</v>
      </c>
      <c r="B64" s="152" t="s">
        <v>72</v>
      </c>
      <c r="C64" s="151">
        <f>C65+C69+C70+C71+C72+C73</f>
        <v>108</v>
      </c>
      <c r="D64" s="151">
        <f>D65+D69+D70+D71+D72+D73</f>
        <v>13218.4</v>
      </c>
      <c r="E64" s="151">
        <f t="shared" ref="E64:M64" si="5">E65+E69+E70+E71+E72+E73</f>
        <v>1617.2</v>
      </c>
      <c r="F64" s="151">
        <f t="shared" si="5"/>
        <v>11601.2</v>
      </c>
      <c r="G64" s="151">
        <f t="shared" si="5"/>
        <v>0</v>
      </c>
      <c r="H64" s="151">
        <f t="shared" si="5"/>
        <v>0</v>
      </c>
      <c r="I64" s="151">
        <f t="shared" si="5"/>
        <v>0</v>
      </c>
      <c r="J64" s="151">
        <f t="shared" si="5"/>
        <v>0</v>
      </c>
      <c r="K64" s="151">
        <f t="shared" si="5"/>
        <v>0</v>
      </c>
      <c r="L64" s="151">
        <f t="shared" si="5"/>
        <v>0</v>
      </c>
      <c r="M64" s="151">
        <f t="shared" si="5"/>
        <v>0</v>
      </c>
    </row>
    <row r="65" ht="37.5" customHeight="1" spans="1:13">
      <c r="A65" s="149">
        <v>47</v>
      </c>
      <c r="B65" s="168" t="s">
        <v>73</v>
      </c>
      <c r="C65" s="158">
        <v>70</v>
      </c>
      <c r="D65" s="158">
        <v>10814.9</v>
      </c>
      <c r="E65" s="158">
        <v>361.7</v>
      </c>
      <c r="F65" s="158">
        <v>10453.2</v>
      </c>
      <c r="G65" s="154"/>
      <c r="H65" s="154"/>
      <c r="I65" s="154"/>
      <c r="J65" s="154"/>
      <c r="K65" s="154"/>
      <c r="L65" s="154"/>
      <c r="M65" s="154"/>
    </row>
    <row r="66" ht="37.5" customHeight="1" spans="1:13">
      <c r="A66" s="149"/>
      <c r="B66" s="168" t="s">
        <v>74</v>
      </c>
      <c r="C66" s="163">
        <v>63</v>
      </c>
      <c r="D66" s="163">
        <v>10453.2</v>
      </c>
      <c r="E66" s="163"/>
      <c r="F66" s="163">
        <v>10453.2</v>
      </c>
      <c r="G66" s="154"/>
      <c r="H66" s="154"/>
      <c r="I66" s="154"/>
      <c r="J66" s="154"/>
      <c r="K66" s="154"/>
      <c r="L66" s="154"/>
      <c r="M66" s="154"/>
    </row>
    <row r="67" ht="37.5" customHeight="1" spans="1:13">
      <c r="A67" s="149"/>
      <c r="B67" s="168" t="s">
        <v>75</v>
      </c>
      <c r="C67" s="149">
        <v>6</v>
      </c>
      <c r="D67" s="154">
        <f>E67</f>
        <v>326.7</v>
      </c>
      <c r="E67" s="154">
        <v>326.7</v>
      </c>
      <c r="F67" s="163"/>
      <c r="G67" s="154"/>
      <c r="H67" s="154"/>
      <c r="I67" s="154"/>
      <c r="J67" s="154"/>
      <c r="K67" s="154"/>
      <c r="L67" s="154"/>
      <c r="M67" s="154"/>
    </row>
    <row r="68" ht="37.5" customHeight="1" spans="1:13">
      <c r="A68" s="149"/>
      <c r="B68" s="168" t="s">
        <v>76</v>
      </c>
      <c r="C68" s="149">
        <v>1</v>
      </c>
      <c r="D68" s="149">
        <v>35</v>
      </c>
      <c r="E68" s="149">
        <v>35</v>
      </c>
      <c r="F68" s="163"/>
      <c r="G68" s="154"/>
      <c r="H68" s="154"/>
      <c r="I68" s="154"/>
      <c r="J68" s="154"/>
      <c r="K68" s="154"/>
      <c r="L68" s="154"/>
      <c r="M68" s="154"/>
    </row>
    <row r="69" ht="21.95" customHeight="1" spans="1:13">
      <c r="A69" s="149">
        <v>48</v>
      </c>
      <c r="B69" s="168" t="s">
        <v>77</v>
      </c>
      <c r="C69" s="149"/>
      <c r="D69" s="149"/>
      <c r="E69" s="149"/>
      <c r="F69" s="149"/>
      <c r="G69" s="154"/>
      <c r="H69" s="154"/>
      <c r="I69" s="154"/>
      <c r="J69" s="154"/>
      <c r="K69" s="154"/>
      <c r="L69" s="154"/>
      <c r="M69" s="154"/>
    </row>
    <row r="70" ht="21.95" customHeight="1" spans="1:13">
      <c r="A70" s="149">
        <v>49</v>
      </c>
      <c r="B70" s="168" t="s">
        <v>78</v>
      </c>
      <c r="C70" s="149">
        <v>2</v>
      </c>
      <c r="D70" s="149">
        <v>54</v>
      </c>
      <c r="E70" s="149">
        <v>54</v>
      </c>
      <c r="F70" s="149"/>
      <c r="G70" s="154"/>
      <c r="H70" s="154"/>
      <c r="I70" s="154"/>
      <c r="J70" s="154"/>
      <c r="K70" s="154"/>
      <c r="L70" s="154"/>
      <c r="M70" s="154"/>
    </row>
    <row r="71" ht="21.95" customHeight="1" spans="1:13">
      <c r="A71" s="149">
        <v>50</v>
      </c>
      <c r="B71" s="168" t="s">
        <v>79</v>
      </c>
      <c r="C71" s="149">
        <v>1</v>
      </c>
      <c r="D71" s="149">
        <v>180</v>
      </c>
      <c r="E71" s="149">
        <v>180</v>
      </c>
      <c r="F71" s="149"/>
      <c r="G71" s="154"/>
      <c r="H71" s="154"/>
      <c r="I71" s="154"/>
      <c r="J71" s="154"/>
      <c r="K71" s="154"/>
      <c r="L71" s="154"/>
      <c r="M71" s="154"/>
    </row>
    <row r="72" ht="21.95" customHeight="1" spans="1:13">
      <c r="A72" s="149">
        <v>51</v>
      </c>
      <c r="B72" s="153" t="s">
        <v>80</v>
      </c>
      <c r="C72" s="149">
        <v>20</v>
      </c>
      <c r="D72" s="149">
        <v>499.6</v>
      </c>
      <c r="E72" s="149">
        <v>499.6</v>
      </c>
      <c r="F72" s="149"/>
      <c r="G72" s="154"/>
      <c r="H72" s="154"/>
      <c r="I72" s="154"/>
      <c r="J72" s="154"/>
      <c r="K72" s="154"/>
      <c r="L72" s="154"/>
      <c r="M72" s="154"/>
    </row>
    <row r="73" ht="21.95" customHeight="1" spans="1:13">
      <c r="A73" s="149">
        <v>52</v>
      </c>
      <c r="B73" s="167" t="s">
        <v>81</v>
      </c>
      <c r="C73" s="149">
        <v>15</v>
      </c>
      <c r="D73" s="149">
        <v>1669.9</v>
      </c>
      <c r="E73" s="149">
        <v>521.9</v>
      </c>
      <c r="F73" s="149">
        <v>1148</v>
      </c>
      <c r="G73" s="154"/>
      <c r="H73" s="154"/>
      <c r="I73" s="154"/>
      <c r="J73" s="154"/>
      <c r="K73" s="154"/>
      <c r="L73" s="154"/>
      <c r="M73" s="154"/>
    </row>
    <row r="74" customFormat="1" ht="21.95" customHeight="1" spans="1:13">
      <c r="A74" s="149"/>
      <c r="B74" s="167" t="s">
        <v>82</v>
      </c>
      <c r="C74" s="149">
        <v>3</v>
      </c>
      <c r="D74" s="149">
        <v>1228</v>
      </c>
      <c r="E74" s="149">
        <v>80</v>
      </c>
      <c r="F74" s="149">
        <v>1148</v>
      </c>
      <c r="G74" s="154"/>
      <c r="H74" s="154"/>
      <c r="I74" s="154"/>
      <c r="J74" s="154"/>
      <c r="K74" s="154"/>
      <c r="L74" s="154"/>
      <c r="M74" s="154"/>
    </row>
    <row r="75" customFormat="1" ht="21.95" customHeight="1" spans="1:13">
      <c r="A75" s="149"/>
      <c r="B75" s="167" t="s">
        <v>75</v>
      </c>
      <c r="C75" s="149">
        <v>4</v>
      </c>
      <c r="D75" s="149">
        <f>E75</f>
        <v>113.3</v>
      </c>
      <c r="E75" s="149">
        <v>113.3</v>
      </c>
      <c r="F75" s="149"/>
      <c r="G75" s="154"/>
      <c r="H75" s="154"/>
      <c r="I75" s="154"/>
      <c r="J75" s="154"/>
      <c r="K75" s="154"/>
      <c r="L75" s="154"/>
      <c r="M75" s="154"/>
    </row>
    <row r="76" customFormat="1" ht="21.95" customHeight="1" spans="1:13">
      <c r="A76" s="149"/>
      <c r="B76" s="167" t="s">
        <v>76</v>
      </c>
      <c r="C76" s="149">
        <v>12</v>
      </c>
      <c r="D76" s="149">
        <v>328.6</v>
      </c>
      <c r="E76" s="149">
        <v>328.6</v>
      </c>
      <c r="F76" s="149"/>
      <c r="G76" s="154"/>
      <c r="H76" s="154"/>
      <c r="I76" s="154"/>
      <c r="J76" s="154"/>
      <c r="K76" s="154"/>
      <c r="L76" s="154"/>
      <c r="M76" s="154"/>
    </row>
    <row r="77" s="133" customFormat="1" ht="21.95" customHeight="1" spans="1:13">
      <c r="A77" s="149">
        <v>53</v>
      </c>
      <c r="B77" s="152" t="s">
        <v>83</v>
      </c>
      <c r="C77" s="151">
        <f>SUM(C78:C81)</f>
        <v>4</v>
      </c>
      <c r="D77" s="151">
        <f t="shared" ref="D77:M77" si="6">SUM(D78:D81)</f>
        <v>311</v>
      </c>
      <c r="E77" s="151">
        <f t="shared" si="6"/>
        <v>0</v>
      </c>
      <c r="F77" s="151">
        <f t="shared" si="6"/>
        <v>311</v>
      </c>
      <c r="G77" s="151">
        <f t="shared" si="6"/>
        <v>0</v>
      </c>
      <c r="H77" s="151">
        <f t="shared" si="6"/>
        <v>0</v>
      </c>
      <c r="I77" s="151">
        <f t="shared" si="6"/>
        <v>0</v>
      </c>
      <c r="J77" s="151">
        <f t="shared" si="6"/>
        <v>0</v>
      </c>
      <c r="K77" s="151">
        <f t="shared" si="6"/>
        <v>0</v>
      </c>
      <c r="L77" s="151">
        <f t="shared" si="6"/>
        <v>0</v>
      </c>
      <c r="M77" s="151">
        <f t="shared" si="6"/>
        <v>0</v>
      </c>
    </row>
    <row r="78" ht="27.75" customHeight="1" spans="1:13">
      <c r="A78" s="149">
        <v>54</v>
      </c>
      <c r="B78" s="168" t="s">
        <v>84</v>
      </c>
      <c r="C78" s="163">
        <v>3</v>
      </c>
      <c r="D78" s="163">
        <v>176</v>
      </c>
      <c r="E78" s="163"/>
      <c r="F78" s="163">
        <v>176</v>
      </c>
      <c r="G78" s="154"/>
      <c r="H78" s="154"/>
      <c r="I78" s="154"/>
      <c r="J78" s="154"/>
      <c r="K78" s="154"/>
      <c r="L78" s="154"/>
      <c r="M78" s="154"/>
    </row>
    <row r="79" ht="21.95" customHeight="1" spans="1:13">
      <c r="A79" s="149">
        <v>55</v>
      </c>
      <c r="B79" s="167" t="s">
        <v>85</v>
      </c>
      <c r="C79" s="149">
        <v>1</v>
      </c>
      <c r="D79" s="149">
        <v>135</v>
      </c>
      <c r="E79" s="149"/>
      <c r="F79" s="149">
        <v>135</v>
      </c>
      <c r="G79" s="154"/>
      <c r="H79" s="154"/>
      <c r="I79" s="154"/>
      <c r="J79" s="154"/>
      <c r="K79" s="154"/>
      <c r="L79" s="154"/>
      <c r="M79" s="154"/>
    </row>
    <row r="80" ht="21.95" customHeight="1" spans="1:13">
      <c r="A80" s="149">
        <v>56</v>
      </c>
      <c r="B80" s="167" t="s">
        <v>86</v>
      </c>
      <c r="C80" s="149"/>
      <c r="D80" s="149"/>
      <c r="E80" s="149"/>
      <c r="F80" s="149"/>
      <c r="G80" s="154"/>
      <c r="H80" s="154"/>
      <c r="I80" s="154"/>
      <c r="J80" s="154"/>
      <c r="K80" s="154"/>
      <c r="L80" s="154"/>
      <c r="M80" s="154"/>
    </row>
    <row r="81" ht="21.95" customHeight="1" spans="1:13">
      <c r="A81" s="149">
        <v>57</v>
      </c>
      <c r="B81" s="153" t="s">
        <v>87</v>
      </c>
      <c r="C81" s="149"/>
      <c r="D81" s="149"/>
      <c r="E81" s="149"/>
      <c r="F81" s="149"/>
      <c r="G81" s="154"/>
      <c r="H81" s="154"/>
      <c r="I81" s="154"/>
      <c r="J81" s="154"/>
      <c r="K81" s="154"/>
      <c r="L81" s="154"/>
      <c r="M81" s="154"/>
    </row>
    <row r="82" s="133" customFormat="1" ht="21.95" customHeight="1" spans="1:13">
      <c r="A82" s="149">
        <v>58</v>
      </c>
      <c r="B82" s="172" t="s">
        <v>88</v>
      </c>
      <c r="C82" s="151">
        <v>1</v>
      </c>
      <c r="D82" s="151">
        <v>96.5</v>
      </c>
      <c r="E82" s="151">
        <v>96.5</v>
      </c>
      <c r="F82" s="151"/>
      <c r="G82" s="160"/>
      <c r="H82" s="160"/>
      <c r="I82" s="160"/>
      <c r="J82" s="160"/>
      <c r="K82" s="160"/>
      <c r="L82" s="160"/>
      <c r="M82" s="160"/>
    </row>
  </sheetData>
  <mergeCells count="7">
    <mergeCell ref="A1:B1"/>
    <mergeCell ref="A2:M2"/>
    <mergeCell ref="A3:B3"/>
    <mergeCell ref="D4:M4"/>
    <mergeCell ref="A4:A5"/>
    <mergeCell ref="B4:B5"/>
    <mergeCell ref="C4:C5"/>
  </mergeCells>
  <printOptions horizontalCentered="1"/>
  <pageMargins left="0.550694444444444" right="0.550694444444444" top="0.590277777777778" bottom="0.590277777777778" header="0.314583333333333" footer="0.314583333333333"/>
  <pageSetup paperSize="9" orientation="landscape" useFirstPageNumber="1" horizontalDpi="600"/>
  <headerFooter>
    <oddFooter>&amp;C- &amp;P -</oddFooter>
  </headerFooter>
  <ignoredErrors>
    <ignoredError sqref="C77:M77" formulaRange="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492"/>
  <sheetViews>
    <sheetView tabSelected="1" zoomScale="62" zoomScaleNormal="62" workbookViewId="0">
      <pane xSplit="1" ySplit="5" topLeftCell="B9" activePane="bottomRight" state="frozen"/>
      <selection/>
      <selection pane="topRight"/>
      <selection pane="bottomLeft"/>
      <selection pane="bottomRight" activeCell="AQ11" sqref="AQ11"/>
    </sheetView>
  </sheetViews>
  <sheetFormatPr defaultColWidth="6.88333333333333" defaultRowHeight="15"/>
  <cols>
    <col min="1" max="1" width="20.6333333333333" style="22" customWidth="1"/>
    <col min="2" max="2" width="12.1333333333333" style="3" customWidth="1"/>
    <col min="3" max="3" width="13.75" style="3" customWidth="1"/>
    <col min="4" max="4" width="10.5833333333333" style="3" customWidth="1"/>
    <col min="5" max="5" width="12.3083333333333" style="3" customWidth="1"/>
    <col min="6" max="6" width="6.38333333333333" style="3" customWidth="1"/>
    <col min="7" max="7" width="8.25833333333333" style="3" customWidth="1"/>
    <col min="8" max="8" width="8.525" style="3" customWidth="1"/>
    <col min="9" max="9" width="13.525" style="22" customWidth="1"/>
    <col min="10" max="10" width="14.3083333333333" style="3" customWidth="1"/>
    <col min="11" max="11" width="13.0833333333333" style="3" customWidth="1"/>
    <col min="12" max="15" width="8.63333333333333" style="3" customWidth="1"/>
    <col min="16" max="16" width="12.35" style="3" customWidth="1"/>
    <col min="17" max="22" width="8.63333333333333" style="3" customWidth="1"/>
    <col min="23" max="23" width="10.4416666666667" style="3" customWidth="1"/>
    <col min="24" max="24" width="7.86666666666667" style="3" customWidth="1"/>
    <col min="25" max="29" width="6.05" style="3" customWidth="1"/>
    <col min="30" max="31" width="7.63333333333333" style="3" customWidth="1"/>
    <col min="32" max="32" width="7.13333333333333" style="3" customWidth="1"/>
    <col min="33" max="33" width="15.8833333333333" style="3" customWidth="1"/>
    <col min="34" max="34" width="15.1166666666667" style="3" customWidth="1"/>
    <col min="35" max="35" width="8.65833333333333" style="3" customWidth="1"/>
    <col min="36" max="39" width="8" style="3" hidden="1" customWidth="1"/>
    <col min="40" max="40" width="23.3833333333333" style="3" hidden="1" customWidth="1"/>
    <col min="41" max="41" width="3.58333333333333" style="3" hidden="1" customWidth="1"/>
    <col min="42" max="267" width="8" style="3" customWidth="1"/>
    <col min="268" max="16384" width="6.88333333333333" style="3"/>
  </cols>
  <sheetData>
    <row r="1" ht="39.75" customHeight="1" spans="1:1">
      <c r="A1" s="23" t="s">
        <v>89</v>
      </c>
    </row>
    <row r="2" ht="41.1" customHeight="1" spans="1:34">
      <c r="A2" s="24" t="s">
        <v>90</v>
      </c>
      <c r="B2" s="24"/>
      <c r="C2" s="24"/>
      <c r="D2" s="24"/>
      <c r="E2" s="24"/>
      <c r="F2" s="24"/>
      <c r="G2" s="24"/>
      <c r="H2" s="24"/>
      <c r="I2" s="41"/>
      <c r="J2" s="24"/>
      <c r="K2" s="24"/>
      <c r="L2" s="24"/>
      <c r="M2" s="24"/>
      <c r="N2" s="24"/>
      <c r="O2" s="24"/>
      <c r="P2" s="24"/>
      <c r="Q2" s="24"/>
      <c r="R2" s="24"/>
      <c r="S2" s="24"/>
      <c r="T2" s="24"/>
      <c r="U2" s="24"/>
      <c r="V2" s="24"/>
      <c r="W2" s="24"/>
      <c r="X2" s="24"/>
      <c r="Y2" s="24"/>
      <c r="Z2" s="24"/>
      <c r="AA2" s="24"/>
      <c r="AB2" s="24"/>
      <c r="AC2" s="24"/>
      <c r="AD2" s="24"/>
      <c r="AE2" s="24"/>
      <c r="AF2" s="24"/>
      <c r="AG2" s="24"/>
      <c r="AH2" s="24"/>
    </row>
    <row r="3" s="1" customFormat="1" ht="30" customHeight="1" spans="1:41">
      <c r="A3" s="25" t="s">
        <v>4</v>
      </c>
      <c r="B3" s="26" t="s">
        <v>91</v>
      </c>
      <c r="C3" s="26" t="s">
        <v>92</v>
      </c>
      <c r="D3" s="26" t="s">
        <v>93</v>
      </c>
      <c r="E3" s="26"/>
      <c r="F3" s="26" t="s">
        <v>94</v>
      </c>
      <c r="G3" s="26" t="s">
        <v>95</v>
      </c>
      <c r="H3" s="26" t="s">
        <v>96</v>
      </c>
      <c r="I3" s="25" t="s">
        <v>97</v>
      </c>
      <c r="J3" s="26" t="s">
        <v>98</v>
      </c>
      <c r="K3" s="26"/>
      <c r="L3" s="26"/>
      <c r="M3" s="26"/>
      <c r="N3" s="26"/>
      <c r="O3" s="26"/>
      <c r="P3" s="26"/>
      <c r="Q3" s="26"/>
      <c r="R3" s="26"/>
      <c r="S3" s="26"/>
      <c r="T3" s="26"/>
      <c r="U3" s="26"/>
      <c r="V3" s="26"/>
      <c r="W3" s="26"/>
      <c r="X3" s="26" t="s">
        <v>99</v>
      </c>
      <c r="Y3" s="26" t="s">
        <v>100</v>
      </c>
      <c r="Z3" s="26" t="s">
        <v>101</v>
      </c>
      <c r="AA3" s="26" t="s">
        <v>102</v>
      </c>
      <c r="AB3" s="26" t="s">
        <v>103</v>
      </c>
      <c r="AC3" s="26" t="s">
        <v>104</v>
      </c>
      <c r="AD3" s="26" t="s">
        <v>105</v>
      </c>
      <c r="AE3" s="26"/>
      <c r="AF3" s="26" t="s">
        <v>106</v>
      </c>
      <c r="AG3" s="26" t="s">
        <v>107</v>
      </c>
      <c r="AH3" s="26" t="s">
        <v>108</v>
      </c>
      <c r="AI3" s="26" t="s">
        <v>109</v>
      </c>
      <c r="AJ3" s="26"/>
      <c r="AK3" s="26"/>
      <c r="AL3" s="26" t="s">
        <v>110</v>
      </c>
      <c r="AM3" s="26"/>
      <c r="AN3" s="26"/>
      <c r="AO3" s="26"/>
    </row>
    <row r="4" s="1" customFormat="1" ht="30" customHeight="1" spans="1:41">
      <c r="A4" s="25"/>
      <c r="B4" s="26"/>
      <c r="C4" s="26"/>
      <c r="D4" s="26" t="s">
        <v>111</v>
      </c>
      <c r="E4" s="26" t="s">
        <v>112</v>
      </c>
      <c r="F4" s="26"/>
      <c r="G4" s="26"/>
      <c r="H4" s="26"/>
      <c r="I4" s="25"/>
      <c r="J4" s="26" t="s">
        <v>7</v>
      </c>
      <c r="K4" s="26" t="s">
        <v>113</v>
      </c>
      <c r="L4" s="26"/>
      <c r="M4" s="26"/>
      <c r="N4" s="26"/>
      <c r="O4" s="26"/>
      <c r="P4" s="26" t="s">
        <v>114</v>
      </c>
      <c r="Q4" s="26"/>
      <c r="R4" s="26"/>
      <c r="S4" s="26"/>
      <c r="T4" s="26"/>
      <c r="U4" s="26"/>
      <c r="V4" s="26"/>
      <c r="W4" s="26"/>
      <c r="X4" s="26"/>
      <c r="Y4" s="26"/>
      <c r="Z4" s="26"/>
      <c r="AA4" s="26"/>
      <c r="AB4" s="26"/>
      <c r="AC4" s="26"/>
      <c r="AD4" s="26"/>
      <c r="AE4" s="26"/>
      <c r="AF4" s="26"/>
      <c r="AG4" s="26"/>
      <c r="AH4" s="26"/>
      <c r="AI4" s="26"/>
      <c r="AJ4" s="26"/>
      <c r="AK4" s="26"/>
      <c r="AL4" s="48" t="s">
        <v>115</v>
      </c>
      <c r="AM4" s="48" t="s">
        <v>116</v>
      </c>
      <c r="AN4" s="48" t="s">
        <v>117</v>
      </c>
      <c r="AO4" s="48" t="s">
        <v>118</v>
      </c>
    </row>
    <row r="5" s="1" customFormat="1" ht="67" customHeight="1" spans="1:41">
      <c r="A5" s="25"/>
      <c r="B5" s="26"/>
      <c r="C5" s="26"/>
      <c r="D5" s="26"/>
      <c r="E5" s="26"/>
      <c r="F5" s="26"/>
      <c r="G5" s="26"/>
      <c r="H5" s="26"/>
      <c r="I5" s="25"/>
      <c r="J5" s="26"/>
      <c r="K5" s="26" t="s">
        <v>119</v>
      </c>
      <c r="L5" s="26" t="s">
        <v>120</v>
      </c>
      <c r="M5" s="26" t="s">
        <v>121</v>
      </c>
      <c r="N5" s="26" t="s">
        <v>122</v>
      </c>
      <c r="O5" s="26" t="s">
        <v>123</v>
      </c>
      <c r="P5" s="26" t="s">
        <v>124</v>
      </c>
      <c r="Q5" s="26" t="s">
        <v>125</v>
      </c>
      <c r="R5" s="26" t="s">
        <v>126</v>
      </c>
      <c r="S5" s="26" t="s">
        <v>127</v>
      </c>
      <c r="T5" s="26" t="s">
        <v>128</v>
      </c>
      <c r="U5" s="26" t="s">
        <v>129</v>
      </c>
      <c r="V5" s="26" t="s">
        <v>130</v>
      </c>
      <c r="W5" s="26" t="s">
        <v>131</v>
      </c>
      <c r="X5" s="26"/>
      <c r="Y5" s="26"/>
      <c r="Z5" s="26"/>
      <c r="AA5" s="26"/>
      <c r="AB5" s="26"/>
      <c r="AC5" s="26"/>
      <c r="AD5" s="26" t="s">
        <v>132</v>
      </c>
      <c r="AE5" s="26" t="s">
        <v>133</v>
      </c>
      <c r="AF5" s="26"/>
      <c r="AG5" s="26"/>
      <c r="AH5" s="26"/>
      <c r="AI5" s="26"/>
      <c r="AJ5" s="26"/>
      <c r="AK5" s="26"/>
      <c r="AL5" s="48" t="s">
        <v>134</v>
      </c>
      <c r="AM5" s="48" t="s">
        <v>135</v>
      </c>
      <c r="AN5" s="48" t="s">
        <v>136</v>
      </c>
      <c r="AO5" s="48" t="s">
        <v>137</v>
      </c>
    </row>
    <row r="6" s="2" customFormat="1" ht="35.1" customHeight="1" spans="1:41">
      <c r="A6" s="27" t="s">
        <v>138</v>
      </c>
      <c r="B6" s="28"/>
      <c r="C6" s="28"/>
      <c r="D6" s="28"/>
      <c r="E6" s="28"/>
      <c r="F6" s="28"/>
      <c r="G6" s="28"/>
      <c r="H6" s="28"/>
      <c r="I6" s="42"/>
      <c r="J6" s="28">
        <f>J7+J280+J293+J309+J326+J330+J337+J339+J360+J365+J373+J483+J491</f>
        <v>75964.28615</v>
      </c>
      <c r="K6" s="28">
        <f t="shared" ref="K6:Q6" si="0">K7+K280+K293+K309+K326+K330+K337+K339+K360+K365+K373+K483+K491</f>
        <v>11792.3177</v>
      </c>
      <c r="L6" s="28">
        <f t="shared" si="0"/>
        <v>6633.5642</v>
      </c>
      <c r="M6" s="28">
        <f t="shared" si="0"/>
        <v>3028.97</v>
      </c>
      <c r="N6" s="28">
        <f t="shared" si="0"/>
        <v>24</v>
      </c>
      <c r="O6" s="28">
        <f t="shared" si="0"/>
        <v>2105.7835</v>
      </c>
      <c r="P6" s="28">
        <f t="shared" si="0"/>
        <v>34207.71845</v>
      </c>
      <c r="Q6" s="28">
        <f t="shared" si="0"/>
        <v>0</v>
      </c>
      <c r="R6" s="28">
        <f t="shared" ref="R6:W6" si="1">R7+R280+R293+R309+R326+R330+R337+R339+R360+R365+R373+R483+R491</f>
        <v>7177.5</v>
      </c>
      <c r="S6" s="28">
        <f t="shared" si="1"/>
        <v>0</v>
      </c>
      <c r="T6" s="28">
        <f t="shared" si="1"/>
        <v>2490</v>
      </c>
      <c r="U6" s="28">
        <f t="shared" si="1"/>
        <v>0</v>
      </c>
      <c r="V6" s="28">
        <f t="shared" si="1"/>
        <v>0</v>
      </c>
      <c r="W6" s="28">
        <f t="shared" si="1"/>
        <v>20296.75</v>
      </c>
      <c r="X6" s="28"/>
      <c r="Y6" s="28"/>
      <c r="Z6" s="28"/>
      <c r="AA6" s="28"/>
      <c r="AB6" s="28"/>
      <c r="AC6" s="28"/>
      <c r="AD6" s="28"/>
      <c r="AE6" s="28"/>
      <c r="AF6" s="28"/>
      <c r="AG6" s="28"/>
      <c r="AH6" s="28"/>
      <c r="AI6" s="28"/>
      <c r="AJ6" s="28"/>
      <c r="AK6" s="28"/>
      <c r="AL6" s="49"/>
      <c r="AM6" s="49" t="s">
        <v>139</v>
      </c>
      <c r="AN6" s="49"/>
      <c r="AO6" s="49"/>
    </row>
    <row r="7" s="2" customFormat="1" ht="35.1" customHeight="1" spans="1:41">
      <c r="A7" s="29" t="s">
        <v>18</v>
      </c>
      <c r="B7" s="28" t="s">
        <v>7</v>
      </c>
      <c r="C7" s="28"/>
      <c r="D7" s="28"/>
      <c r="E7" s="28"/>
      <c r="F7" s="28"/>
      <c r="G7" s="28"/>
      <c r="H7" s="28"/>
      <c r="I7" s="42"/>
      <c r="J7" s="28">
        <f>J8+J241+J242+J272+J278</f>
        <v>35315.4671</v>
      </c>
      <c r="K7" s="28">
        <f t="shared" ref="K7:W7" si="2">K8+K241+K242+K272+K278</f>
        <v>7232.1063</v>
      </c>
      <c r="L7" s="28">
        <f t="shared" si="2"/>
        <v>4431</v>
      </c>
      <c r="M7" s="28">
        <f t="shared" si="2"/>
        <v>2151.1228</v>
      </c>
      <c r="N7" s="28">
        <f t="shared" si="2"/>
        <v>24</v>
      </c>
      <c r="O7" s="28">
        <f t="shared" si="2"/>
        <v>625.9835</v>
      </c>
      <c r="P7" s="28">
        <f t="shared" si="2"/>
        <v>5725.3608</v>
      </c>
      <c r="Q7" s="28">
        <f t="shared" si="2"/>
        <v>0</v>
      </c>
      <c r="R7" s="28">
        <f t="shared" si="2"/>
        <v>0</v>
      </c>
      <c r="S7" s="28">
        <f t="shared" si="2"/>
        <v>0</v>
      </c>
      <c r="T7" s="28">
        <f t="shared" si="2"/>
        <v>2470</v>
      </c>
      <c r="U7" s="28">
        <f t="shared" si="2"/>
        <v>0</v>
      </c>
      <c r="V7" s="28">
        <f t="shared" si="2"/>
        <v>0</v>
      </c>
      <c r="W7" s="28">
        <f t="shared" si="2"/>
        <v>19888</v>
      </c>
      <c r="X7" s="28"/>
      <c r="Y7" s="28"/>
      <c r="Z7" s="28"/>
      <c r="AA7" s="28"/>
      <c r="AB7" s="28"/>
      <c r="AC7" s="28"/>
      <c r="AD7" s="28"/>
      <c r="AE7" s="28"/>
      <c r="AF7" s="28"/>
      <c r="AG7" s="28"/>
      <c r="AH7" s="28"/>
      <c r="AI7" s="28"/>
      <c r="AJ7" s="28"/>
      <c r="AK7" s="28"/>
      <c r="AL7" s="49"/>
      <c r="AM7" s="49" t="s">
        <v>140</v>
      </c>
      <c r="AN7" s="49"/>
      <c r="AO7" s="49"/>
    </row>
    <row r="8" ht="35.1" customHeight="1" spans="1:41">
      <c r="A8" s="30" t="s">
        <v>19</v>
      </c>
      <c r="B8" s="31" t="s">
        <v>119</v>
      </c>
      <c r="C8" s="31"/>
      <c r="D8" s="31"/>
      <c r="E8" s="31"/>
      <c r="F8" s="31"/>
      <c r="G8" s="31"/>
      <c r="H8" s="31"/>
      <c r="I8" s="30"/>
      <c r="J8" s="31">
        <f>SUM(J9:J240)</f>
        <v>30318.5871</v>
      </c>
      <c r="K8" s="31">
        <f t="shared" ref="K8:W8" si="3">SUM(K9:K240)</f>
        <v>6527.9063</v>
      </c>
      <c r="L8" s="31">
        <f t="shared" si="3"/>
        <v>3955</v>
      </c>
      <c r="M8" s="31">
        <f t="shared" si="3"/>
        <v>1931.1228</v>
      </c>
      <c r="N8" s="31">
        <f t="shared" si="3"/>
        <v>24</v>
      </c>
      <c r="O8" s="31">
        <f t="shared" si="3"/>
        <v>617.7835</v>
      </c>
      <c r="P8" s="31">
        <f t="shared" si="3"/>
        <v>1862.6808</v>
      </c>
      <c r="Q8" s="31">
        <f t="shared" si="3"/>
        <v>0</v>
      </c>
      <c r="R8" s="31">
        <f t="shared" si="3"/>
        <v>0</v>
      </c>
      <c r="S8" s="31">
        <f t="shared" si="3"/>
        <v>0</v>
      </c>
      <c r="T8" s="31">
        <f t="shared" si="3"/>
        <v>2290</v>
      </c>
      <c r="U8" s="31">
        <f t="shared" si="3"/>
        <v>0</v>
      </c>
      <c r="V8" s="31">
        <f t="shared" si="3"/>
        <v>0</v>
      </c>
      <c r="W8" s="31">
        <f t="shared" si="3"/>
        <v>19638</v>
      </c>
      <c r="X8" s="31"/>
      <c r="Y8" s="31"/>
      <c r="Z8" s="31"/>
      <c r="AA8" s="31"/>
      <c r="AB8" s="31"/>
      <c r="AC8" s="31"/>
      <c r="AD8" s="31"/>
      <c r="AE8" s="31"/>
      <c r="AF8" s="31"/>
      <c r="AG8" s="31"/>
      <c r="AH8" s="31"/>
      <c r="AI8" s="31"/>
      <c r="AJ8" s="31"/>
      <c r="AK8" s="31"/>
      <c r="AL8" s="31"/>
      <c r="AM8" s="31"/>
      <c r="AN8" s="31"/>
      <c r="AO8" s="31"/>
    </row>
    <row r="9" customFormat="1" ht="139" customHeight="1" spans="1:41">
      <c r="A9" s="32" t="s">
        <v>20</v>
      </c>
      <c r="B9" s="33" t="s">
        <v>141</v>
      </c>
      <c r="C9" s="31" t="s">
        <v>142</v>
      </c>
      <c r="D9" s="33" t="s">
        <v>143</v>
      </c>
      <c r="E9" s="33" t="s">
        <v>144</v>
      </c>
      <c r="F9" s="33">
        <v>2018</v>
      </c>
      <c r="G9" s="31" t="s">
        <v>145</v>
      </c>
      <c r="H9" s="31" t="s">
        <v>146</v>
      </c>
      <c r="I9" s="31">
        <v>15353246659</v>
      </c>
      <c r="J9" s="33">
        <v>30</v>
      </c>
      <c r="K9" s="33">
        <v>30</v>
      </c>
      <c r="L9" s="32"/>
      <c r="M9" s="33">
        <v>30</v>
      </c>
      <c r="N9" s="33"/>
      <c r="O9" s="31"/>
      <c r="P9" s="31"/>
      <c r="Q9" s="31"/>
      <c r="R9" s="31"/>
      <c r="S9" s="31"/>
      <c r="T9" s="31"/>
      <c r="U9" s="31"/>
      <c r="V9" s="31"/>
      <c r="W9" s="31"/>
      <c r="X9" s="31" t="s">
        <v>117</v>
      </c>
      <c r="Y9" s="31" t="s">
        <v>118</v>
      </c>
      <c r="Z9" s="31" t="s">
        <v>118</v>
      </c>
      <c r="AA9" s="31" t="s">
        <v>137</v>
      </c>
      <c r="AB9" s="31" t="s">
        <v>118</v>
      </c>
      <c r="AC9" s="31" t="s">
        <v>137</v>
      </c>
      <c r="AD9" s="33">
        <v>98</v>
      </c>
      <c r="AE9" s="33">
        <v>309</v>
      </c>
      <c r="AF9" s="33">
        <v>309</v>
      </c>
      <c r="AG9" s="31" t="s">
        <v>147</v>
      </c>
      <c r="AH9" s="31" t="s">
        <v>148</v>
      </c>
      <c r="AI9" s="31" t="s">
        <v>149</v>
      </c>
      <c r="AJ9" s="32"/>
      <c r="AK9" s="32"/>
      <c r="AL9" s="32"/>
      <c r="AM9" s="32"/>
      <c r="AN9" s="32"/>
      <c r="AO9" s="32"/>
    </row>
    <row r="10" customFormat="1" ht="82" customHeight="1" spans="1:41">
      <c r="A10" s="32" t="s">
        <v>20</v>
      </c>
      <c r="B10" s="33" t="s">
        <v>150</v>
      </c>
      <c r="C10" s="31" t="s">
        <v>151</v>
      </c>
      <c r="D10" s="33" t="s">
        <v>143</v>
      </c>
      <c r="E10" s="33" t="s">
        <v>152</v>
      </c>
      <c r="F10" s="33">
        <v>2018</v>
      </c>
      <c r="G10" s="31" t="s">
        <v>145</v>
      </c>
      <c r="H10" s="31" t="s">
        <v>153</v>
      </c>
      <c r="I10" s="31">
        <v>15029891067</v>
      </c>
      <c r="J10" s="33">
        <v>30</v>
      </c>
      <c r="K10" s="33">
        <v>30</v>
      </c>
      <c r="L10" s="32"/>
      <c r="M10" s="33">
        <v>30</v>
      </c>
      <c r="N10" s="33"/>
      <c r="O10" s="31"/>
      <c r="P10" s="31"/>
      <c r="Q10" s="31"/>
      <c r="R10" s="31"/>
      <c r="S10" s="31"/>
      <c r="T10" s="31"/>
      <c r="U10" s="31"/>
      <c r="V10" s="31"/>
      <c r="W10" s="31"/>
      <c r="X10" s="31" t="s">
        <v>117</v>
      </c>
      <c r="Y10" s="31" t="s">
        <v>118</v>
      </c>
      <c r="Z10" s="31" t="s">
        <v>118</v>
      </c>
      <c r="AA10" s="31" t="s">
        <v>137</v>
      </c>
      <c r="AB10" s="31" t="s">
        <v>118</v>
      </c>
      <c r="AC10" s="31" t="s">
        <v>137</v>
      </c>
      <c r="AD10" s="33">
        <v>149</v>
      </c>
      <c r="AE10" s="33">
        <v>517</v>
      </c>
      <c r="AF10" s="33">
        <v>517</v>
      </c>
      <c r="AG10" s="31" t="s">
        <v>147</v>
      </c>
      <c r="AH10" s="31" t="s">
        <v>148</v>
      </c>
      <c r="AI10" s="31" t="s">
        <v>149</v>
      </c>
      <c r="AJ10" s="32"/>
      <c r="AK10" s="32"/>
      <c r="AL10" s="32"/>
      <c r="AM10" s="32"/>
      <c r="AN10" s="32"/>
      <c r="AO10" s="32"/>
    </row>
    <row r="11" customFormat="1" ht="77" customHeight="1" spans="1:41">
      <c r="A11" s="32" t="s">
        <v>20</v>
      </c>
      <c r="B11" s="33" t="s">
        <v>154</v>
      </c>
      <c r="C11" s="31" t="s">
        <v>155</v>
      </c>
      <c r="D11" s="33" t="s">
        <v>143</v>
      </c>
      <c r="E11" s="33" t="s">
        <v>156</v>
      </c>
      <c r="F11" s="33">
        <v>2018</v>
      </c>
      <c r="G11" s="31" t="s">
        <v>145</v>
      </c>
      <c r="H11" s="31" t="s">
        <v>157</v>
      </c>
      <c r="I11" s="31">
        <v>15353246659</v>
      </c>
      <c r="J11" s="33">
        <v>30</v>
      </c>
      <c r="K11" s="33">
        <v>30</v>
      </c>
      <c r="L11" s="43"/>
      <c r="M11" s="33">
        <v>30</v>
      </c>
      <c r="N11" s="33"/>
      <c r="O11" s="31"/>
      <c r="P11" s="31"/>
      <c r="Q11" s="31"/>
      <c r="R11" s="31"/>
      <c r="S11" s="31"/>
      <c r="T11" s="31"/>
      <c r="U11" s="31"/>
      <c r="V11" s="31"/>
      <c r="W11" s="31"/>
      <c r="X11" s="31" t="s">
        <v>117</v>
      </c>
      <c r="Y11" s="31" t="s">
        <v>118</v>
      </c>
      <c r="Z11" s="31" t="s">
        <v>118</v>
      </c>
      <c r="AA11" s="31" t="s">
        <v>137</v>
      </c>
      <c r="AB11" s="31" t="s">
        <v>118</v>
      </c>
      <c r="AC11" s="31" t="s">
        <v>137</v>
      </c>
      <c r="AD11" s="33">
        <v>130</v>
      </c>
      <c r="AE11" s="33">
        <v>453</v>
      </c>
      <c r="AF11" s="33">
        <v>453</v>
      </c>
      <c r="AG11" s="31" t="s">
        <v>147</v>
      </c>
      <c r="AH11" s="31" t="s">
        <v>148</v>
      </c>
      <c r="AI11" s="31" t="s">
        <v>149</v>
      </c>
      <c r="AJ11" s="32"/>
      <c r="AK11" s="32"/>
      <c r="AL11" s="32"/>
      <c r="AM11" s="32"/>
      <c r="AN11" s="32"/>
      <c r="AO11" s="32"/>
    </row>
    <row r="12" customFormat="1" ht="66" customHeight="1" spans="1:41">
      <c r="A12" s="32" t="s">
        <v>20</v>
      </c>
      <c r="B12" s="33" t="s">
        <v>158</v>
      </c>
      <c r="C12" s="31" t="s">
        <v>159</v>
      </c>
      <c r="D12" s="33" t="s">
        <v>143</v>
      </c>
      <c r="E12" s="33" t="s">
        <v>160</v>
      </c>
      <c r="F12" s="33">
        <v>2018</v>
      </c>
      <c r="G12" s="31" t="s">
        <v>145</v>
      </c>
      <c r="H12" s="31" t="s">
        <v>161</v>
      </c>
      <c r="I12" s="31">
        <v>15353406916</v>
      </c>
      <c r="J12" s="33">
        <v>30</v>
      </c>
      <c r="K12" s="33">
        <v>30</v>
      </c>
      <c r="L12" s="43"/>
      <c r="M12" s="33">
        <v>30</v>
      </c>
      <c r="N12" s="33"/>
      <c r="O12" s="31"/>
      <c r="P12" s="31"/>
      <c r="Q12" s="31"/>
      <c r="R12" s="31"/>
      <c r="S12" s="31"/>
      <c r="T12" s="31"/>
      <c r="U12" s="31"/>
      <c r="V12" s="31"/>
      <c r="W12" s="31"/>
      <c r="X12" s="31" t="s">
        <v>117</v>
      </c>
      <c r="Y12" s="31" t="s">
        <v>118</v>
      </c>
      <c r="Z12" s="31" t="s">
        <v>118</v>
      </c>
      <c r="AA12" s="31" t="s">
        <v>137</v>
      </c>
      <c r="AB12" s="31" t="s">
        <v>118</v>
      </c>
      <c r="AC12" s="31" t="s">
        <v>137</v>
      </c>
      <c r="AD12" s="33">
        <v>143</v>
      </c>
      <c r="AE12" s="33">
        <v>423</v>
      </c>
      <c r="AF12" s="33">
        <v>423</v>
      </c>
      <c r="AG12" s="31" t="s">
        <v>147</v>
      </c>
      <c r="AH12" s="31" t="s">
        <v>148</v>
      </c>
      <c r="AI12" s="31" t="s">
        <v>149</v>
      </c>
      <c r="AJ12" s="32"/>
      <c r="AK12" s="32"/>
      <c r="AL12" s="32"/>
      <c r="AM12" s="32"/>
      <c r="AN12" s="32"/>
      <c r="AO12" s="32"/>
    </row>
    <row r="13" customFormat="1" ht="66" customHeight="1" spans="1:41">
      <c r="A13" s="32" t="s">
        <v>20</v>
      </c>
      <c r="B13" s="33" t="s">
        <v>162</v>
      </c>
      <c r="C13" s="31" t="s">
        <v>163</v>
      </c>
      <c r="D13" s="33" t="s">
        <v>143</v>
      </c>
      <c r="E13" s="33" t="s">
        <v>164</v>
      </c>
      <c r="F13" s="33">
        <v>2018</v>
      </c>
      <c r="G13" s="31" t="s">
        <v>145</v>
      </c>
      <c r="H13" s="31" t="s">
        <v>165</v>
      </c>
      <c r="I13" s="31">
        <v>13909144481</v>
      </c>
      <c r="J13" s="33">
        <v>30</v>
      </c>
      <c r="K13" s="33">
        <v>30</v>
      </c>
      <c r="L13" s="43"/>
      <c r="M13" s="33">
        <v>30</v>
      </c>
      <c r="N13" s="33"/>
      <c r="O13" s="31"/>
      <c r="P13" s="31"/>
      <c r="Q13" s="31"/>
      <c r="R13" s="31"/>
      <c r="S13" s="31"/>
      <c r="T13" s="31"/>
      <c r="U13" s="31"/>
      <c r="V13" s="31"/>
      <c r="W13" s="31"/>
      <c r="X13" s="31" t="s">
        <v>117</v>
      </c>
      <c r="Y13" s="31" t="s">
        <v>118</v>
      </c>
      <c r="Z13" s="31" t="s">
        <v>118</v>
      </c>
      <c r="AA13" s="31" t="s">
        <v>137</v>
      </c>
      <c r="AB13" s="31" t="s">
        <v>118</v>
      </c>
      <c r="AC13" s="31" t="s">
        <v>137</v>
      </c>
      <c r="AD13" s="33">
        <v>151</v>
      </c>
      <c r="AE13" s="33">
        <v>425</v>
      </c>
      <c r="AF13" s="33">
        <v>425</v>
      </c>
      <c r="AG13" s="31" t="s">
        <v>147</v>
      </c>
      <c r="AH13" s="31" t="s">
        <v>148</v>
      </c>
      <c r="AI13" s="31" t="s">
        <v>149</v>
      </c>
      <c r="AJ13" s="32"/>
      <c r="AK13" s="32"/>
      <c r="AL13" s="32"/>
      <c r="AM13" s="32"/>
      <c r="AN13" s="32"/>
      <c r="AO13" s="32"/>
    </row>
    <row r="14" customFormat="1" ht="79" customHeight="1" spans="1:41">
      <c r="A14" s="32" t="s">
        <v>20</v>
      </c>
      <c r="B14" s="33" t="s">
        <v>166</v>
      </c>
      <c r="C14" s="31" t="s">
        <v>167</v>
      </c>
      <c r="D14" s="33" t="s">
        <v>143</v>
      </c>
      <c r="E14" s="33" t="s">
        <v>168</v>
      </c>
      <c r="F14" s="33">
        <v>2018</v>
      </c>
      <c r="G14" s="31" t="s">
        <v>145</v>
      </c>
      <c r="H14" s="31" t="s">
        <v>169</v>
      </c>
      <c r="I14" s="31">
        <v>13991461993</v>
      </c>
      <c r="J14" s="33">
        <v>20</v>
      </c>
      <c r="K14" s="33">
        <v>20</v>
      </c>
      <c r="L14" s="33">
        <v>20</v>
      </c>
      <c r="M14" s="33"/>
      <c r="N14" s="33"/>
      <c r="O14" s="31"/>
      <c r="P14" s="31"/>
      <c r="Q14" s="31"/>
      <c r="R14" s="31"/>
      <c r="S14" s="31"/>
      <c r="T14" s="31"/>
      <c r="U14" s="31"/>
      <c r="V14" s="31"/>
      <c r="W14" s="31"/>
      <c r="X14" s="31" t="s">
        <v>117</v>
      </c>
      <c r="Y14" s="31" t="s">
        <v>118</v>
      </c>
      <c r="Z14" s="31" t="s">
        <v>118</v>
      </c>
      <c r="AA14" s="31" t="s">
        <v>137</v>
      </c>
      <c r="AB14" s="31" t="s">
        <v>118</v>
      </c>
      <c r="AC14" s="31" t="s">
        <v>137</v>
      </c>
      <c r="AD14" s="33">
        <v>112</v>
      </c>
      <c r="AE14" s="33">
        <v>300</v>
      </c>
      <c r="AF14" s="33">
        <v>300</v>
      </c>
      <c r="AG14" s="31" t="s">
        <v>147</v>
      </c>
      <c r="AH14" s="31" t="s">
        <v>148</v>
      </c>
      <c r="AI14" s="31" t="s">
        <v>170</v>
      </c>
      <c r="AJ14" s="32"/>
      <c r="AK14" s="32"/>
      <c r="AL14" s="32"/>
      <c r="AM14" s="32"/>
      <c r="AN14" s="32"/>
      <c r="AO14" s="32"/>
    </row>
    <row r="15" customFormat="1" ht="61" customHeight="1" spans="1:41">
      <c r="A15" s="32" t="s">
        <v>20</v>
      </c>
      <c r="B15" s="33" t="s">
        <v>162</v>
      </c>
      <c r="C15" s="31" t="s">
        <v>163</v>
      </c>
      <c r="D15" s="33" t="s">
        <v>143</v>
      </c>
      <c r="E15" s="33" t="s">
        <v>164</v>
      </c>
      <c r="F15" s="33">
        <v>2018</v>
      </c>
      <c r="G15" s="31" t="s">
        <v>145</v>
      </c>
      <c r="H15" s="31" t="s">
        <v>165</v>
      </c>
      <c r="I15" s="31">
        <v>13909144481</v>
      </c>
      <c r="J15" s="43">
        <v>50</v>
      </c>
      <c r="K15" s="43">
        <v>50</v>
      </c>
      <c r="L15" s="43">
        <v>50</v>
      </c>
      <c r="M15" s="33"/>
      <c r="N15" s="33"/>
      <c r="O15" s="31"/>
      <c r="P15" s="31"/>
      <c r="Q15" s="31"/>
      <c r="R15" s="31"/>
      <c r="S15" s="31"/>
      <c r="T15" s="31"/>
      <c r="U15" s="31"/>
      <c r="V15" s="31"/>
      <c r="W15" s="31"/>
      <c r="X15" s="31" t="s">
        <v>117</v>
      </c>
      <c r="Y15" s="31" t="s">
        <v>118</v>
      </c>
      <c r="Z15" s="31" t="s">
        <v>118</v>
      </c>
      <c r="AA15" s="31" t="s">
        <v>137</v>
      </c>
      <c r="AB15" s="31" t="s">
        <v>118</v>
      </c>
      <c r="AC15" s="31" t="s">
        <v>137</v>
      </c>
      <c r="AD15" s="33">
        <v>151</v>
      </c>
      <c r="AE15" s="33">
        <v>425</v>
      </c>
      <c r="AF15" s="33">
        <v>425</v>
      </c>
      <c r="AG15" s="31" t="s">
        <v>147</v>
      </c>
      <c r="AH15" s="31" t="s">
        <v>148</v>
      </c>
      <c r="AI15" s="31" t="s">
        <v>170</v>
      </c>
      <c r="AJ15" s="32"/>
      <c r="AK15" s="32"/>
      <c r="AL15" s="32"/>
      <c r="AM15" s="32"/>
      <c r="AN15" s="32"/>
      <c r="AO15" s="32"/>
    </row>
    <row r="16" customFormat="1" ht="71.25" spans="1:41">
      <c r="A16" s="32" t="s">
        <v>20</v>
      </c>
      <c r="B16" s="33" t="s">
        <v>171</v>
      </c>
      <c r="C16" s="31" t="s">
        <v>172</v>
      </c>
      <c r="D16" s="33" t="s">
        <v>143</v>
      </c>
      <c r="E16" s="33" t="s">
        <v>173</v>
      </c>
      <c r="F16" s="33">
        <v>2018</v>
      </c>
      <c r="G16" s="31" t="s">
        <v>145</v>
      </c>
      <c r="H16" s="31" t="s">
        <v>174</v>
      </c>
      <c r="I16" s="31" t="s">
        <v>175</v>
      </c>
      <c r="J16" s="33">
        <v>20</v>
      </c>
      <c r="K16" s="33">
        <v>20</v>
      </c>
      <c r="L16" s="33">
        <v>20</v>
      </c>
      <c r="M16" s="33"/>
      <c r="N16" s="33"/>
      <c r="O16" s="31"/>
      <c r="P16" s="31"/>
      <c r="Q16" s="31"/>
      <c r="R16" s="31"/>
      <c r="S16" s="31"/>
      <c r="T16" s="31"/>
      <c r="U16" s="31"/>
      <c r="V16" s="31"/>
      <c r="W16" s="31"/>
      <c r="X16" s="31" t="s">
        <v>117</v>
      </c>
      <c r="Y16" s="31" t="s">
        <v>118</v>
      </c>
      <c r="Z16" s="31" t="s">
        <v>137</v>
      </c>
      <c r="AA16" s="31" t="s">
        <v>118</v>
      </c>
      <c r="AB16" s="31" t="s">
        <v>118</v>
      </c>
      <c r="AC16" s="31" t="s">
        <v>137</v>
      </c>
      <c r="AD16" s="33">
        <v>80</v>
      </c>
      <c r="AE16" s="33">
        <v>236</v>
      </c>
      <c r="AF16" s="33">
        <v>236</v>
      </c>
      <c r="AG16" s="31" t="s">
        <v>147</v>
      </c>
      <c r="AH16" s="31" t="s">
        <v>148</v>
      </c>
      <c r="AI16" s="31" t="s">
        <v>170</v>
      </c>
      <c r="AJ16" s="32"/>
      <c r="AK16" s="32"/>
      <c r="AL16" s="32"/>
      <c r="AM16" s="32"/>
      <c r="AN16" s="32"/>
      <c r="AO16" s="32"/>
    </row>
    <row r="17" customFormat="1" ht="71.25" spans="1:41">
      <c r="A17" s="32" t="s">
        <v>20</v>
      </c>
      <c r="B17" s="33" t="s">
        <v>176</v>
      </c>
      <c r="C17" s="31" t="s">
        <v>172</v>
      </c>
      <c r="D17" s="33" t="s">
        <v>143</v>
      </c>
      <c r="E17" s="33" t="s">
        <v>177</v>
      </c>
      <c r="F17" s="33">
        <v>2018</v>
      </c>
      <c r="G17" s="31" t="s">
        <v>145</v>
      </c>
      <c r="H17" s="31" t="s">
        <v>178</v>
      </c>
      <c r="I17" s="31" t="s">
        <v>179</v>
      </c>
      <c r="J17" s="33">
        <v>20</v>
      </c>
      <c r="K17" s="33">
        <v>20</v>
      </c>
      <c r="L17" s="33">
        <v>20</v>
      </c>
      <c r="M17" s="33"/>
      <c r="N17" s="33"/>
      <c r="O17" s="31"/>
      <c r="P17" s="31"/>
      <c r="Q17" s="31"/>
      <c r="R17" s="31"/>
      <c r="S17" s="31"/>
      <c r="T17" s="31"/>
      <c r="U17" s="31"/>
      <c r="V17" s="31"/>
      <c r="W17" s="31"/>
      <c r="X17" s="31" t="s">
        <v>117</v>
      </c>
      <c r="Y17" s="31" t="s">
        <v>118</v>
      </c>
      <c r="Z17" s="31" t="s">
        <v>137</v>
      </c>
      <c r="AA17" s="31" t="s">
        <v>118</v>
      </c>
      <c r="AB17" s="31" t="s">
        <v>118</v>
      </c>
      <c r="AC17" s="31" t="s">
        <v>137</v>
      </c>
      <c r="AD17" s="33">
        <v>79</v>
      </c>
      <c r="AE17" s="33">
        <v>240</v>
      </c>
      <c r="AF17" s="33">
        <v>240</v>
      </c>
      <c r="AG17" s="31" t="s">
        <v>147</v>
      </c>
      <c r="AH17" s="31" t="s">
        <v>148</v>
      </c>
      <c r="AI17" s="31" t="s">
        <v>170</v>
      </c>
      <c r="AJ17" s="32"/>
      <c r="AK17" s="32"/>
      <c r="AL17" s="32"/>
      <c r="AM17" s="32"/>
      <c r="AN17" s="32"/>
      <c r="AO17" s="32"/>
    </row>
    <row r="18" customFormat="1" ht="71.25" spans="1:41">
      <c r="A18" s="32" t="s">
        <v>20</v>
      </c>
      <c r="B18" s="33" t="s">
        <v>180</v>
      </c>
      <c r="C18" s="31" t="s">
        <v>181</v>
      </c>
      <c r="D18" s="33" t="s">
        <v>143</v>
      </c>
      <c r="E18" s="33" t="s">
        <v>182</v>
      </c>
      <c r="F18" s="33">
        <v>2018</v>
      </c>
      <c r="G18" s="31" t="s">
        <v>145</v>
      </c>
      <c r="H18" s="31" t="s">
        <v>183</v>
      </c>
      <c r="I18" s="31">
        <v>15829966545</v>
      </c>
      <c r="J18" s="33">
        <v>20</v>
      </c>
      <c r="K18" s="33">
        <v>20</v>
      </c>
      <c r="L18" s="33">
        <v>20</v>
      </c>
      <c r="M18" s="33"/>
      <c r="N18" s="33"/>
      <c r="O18" s="31"/>
      <c r="P18" s="31"/>
      <c r="Q18" s="31"/>
      <c r="R18" s="31"/>
      <c r="S18" s="31"/>
      <c r="T18" s="31"/>
      <c r="U18" s="31"/>
      <c r="V18" s="31"/>
      <c r="W18" s="31"/>
      <c r="X18" s="31" t="s">
        <v>117</v>
      </c>
      <c r="Y18" s="31" t="s">
        <v>118</v>
      </c>
      <c r="Z18" s="31" t="s">
        <v>137</v>
      </c>
      <c r="AA18" s="31" t="s">
        <v>118</v>
      </c>
      <c r="AB18" s="31" t="s">
        <v>118</v>
      </c>
      <c r="AC18" s="31" t="s">
        <v>137</v>
      </c>
      <c r="AD18" s="33">
        <v>61</v>
      </c>
      <c r="AE18" s="33">
        <v>256</v>
      </c>
      <c r="AF18" s="33">
        <v>256</v>
      </c>
      <c r="AG18" s="31" t="s">
        <v>147</v>
      </c>
      <c r="AH18" s="31" t="s">
        <v>148</v>
      </c>
      <c r="AI18" s="31" t="s">
        <v>170</v>
      </c>
      <c r="AJ18" s="32"/>
      <c r="AK18" s="32"/>
      <c r="AL18" s="32"/>
      <c r="AM18" s="32"/>
      <c r="AN18" s="32"/>
      <c r="AO18" s="32"/>
    </row>
    <row r="19" customFormat="1" ht="57" spans="1:41">
      <c r="A19" s="32" t="s">
        <v>20</v>
      </c>
      <c r="B19" s="33" t="s">
        <v>184</v>
      </c>
      <c r="C19" s="31" t="s">
        <v>185</v>
      </c>
      <c r="D19" s="33" t="s">
        <v>143</v>
      </c>
      <c r="E19" s="33" t="s">
        <v>164</v>
      </c>
      <c r="F19" s="33">
        <v>2018</v>
      </c>
      <c r="G19" s="31" t="s">
        <v>145</v>
      </c>
      <c r="H19" s="31" t="s">
        <v>165</v>
      </c>
      <c r="I19" s="31">
        <v>13909144481</v>
      </c>
      <c r="J19" s="33">
        <v>24</v>
      </c>
      <c r="K19" s="33">
        <v>24</v>
      </c>
      <c r="L19" s="33"/>
      <c r="M19" s="33"/>
      <c r="N19" s="32"/>
      <c r="O19" s="33">
        <v>24</v>
      </c>
      <c r="P19" s="31"/>
      <c r="Q19" s="31"/>
      <c r="R19" s="31"/>
      <c r="S19" s="31"/>
      <c r="T19" s="31"/>
      <c r="U19" s="31"/>
      <c r="V19" s="31"/>
      <c r="W19" s="31"/>
      <c r="X19" s="31" t="s">
        <v>117</v>
      </c>
      <c r="Y19" s="31" t="s">
        <v>118</v>
      </c>
      <c r="Z19" s="31" t="s">
        <v>118</v>
      </c>
      <c r="AA19" s="31" t="s">
        <v>118</v>
      </c>
      <c r="AB19" s="31" t="s">
        <v>118</v>
      </c>
      <c r="AC19" s="31" t="s">
        <v>137</v>
      </c>
      <c r="AD19" s="33">
        <v>151</v>
      </c>
      <c r="AE19" s="33">
        <v>425</v>
      </c>
      <c r="AF19" s="33">
        <v>425</v>
      </c>
      <c r="AG19" s="31" t="s">
        <v>147</v>
      </c>
      <c r="AH19" s="31" t="s">
        <v>148</v>
      </c>
      <c r="AI19" s="31" t="s">
        <v>186</v>
      </c>
      <c r="AJ19" s="32"/>
      <c r="AK19" s="32"/>
      <c r="AL19" s="32"/>
      <c r="AM19" s="32"/>
      <c r="AN19" s="32"/>
      <c r="AO19" s="32"/>
    </row>
    <row r="20" customFormat="1" ht="57" spans="1:41">
      <c r="A20" s="32" t="s">
        <v>20</v>
      </c>
      <c r="B20" s="33" t="s">
        <v>187</v>
      </c>
      <c r="C20" s="31" t="s">
        <v>185</v>
      </c>
      <c r="D20" s="33" t="s">
        <v>143</v>
      </c>
      <c r="E20" s="33" t="s">
        <v>144</v>
      </c>
      <c r="F20" s="33">
        <v>2018</v>
      </c>
      <c r="G20" s="31" t="s">
        <v>145</v>
      </c>
      <c r="H20" s="31" t="s">
        <v>146</v>
      </c>
      <c r="I20" s="31">
        <v>15353246659</v>
      </c>
      <c r="J20" s="33">
        <v>24</v>
      </c>
      <c r="K20" s="33">
        <v>24</v>
      </c>
      <c r="L20" s="33"/>
      <c r="M20" s="33"/>
      <c r="N20" s="32"/>
      <c r="O20" s="33">
        <v>24</v>
      </c>
      <c r="P20" s="31"/>
      <c r="Q20" s="31"/>
      <c r="R20" s="31"/>
      <c r="S20" s="31"/>
      <c r="T20" s="31"/>
      <c r="U20" s="31"/>
      <c r="V20" s="31"/>
      <c r="W20" s="31"/>
      <c r="X20" s="31" t="s">
        <v>117</v>
      </c>
      <c r="Y20" s="31" t="s">
        <v>118</v>
      </c>
      <c r="Z20" s="31" t="s">
        <v>118</v>
      </c>
      <c r="AA20" s="31" t="s">
        <v>118</v>
      </c>
      <c r="AB20" s="31" t="s">
        <v>118</v>
      </c>
      <c r="AC20" s="31" t="s">
        <v>137</v>
      </c>
      <c r="AD20" s="33">
        <v>98</v>
      </c>
      <c r="AE20" s="33">
        <v>309</v>
      </c>
      <c r="AF20" s="33">
        <v>309</v>
      </c>
      <c r="AG20" s="31" t="s">
        <v>147</v>
      </c>
      <c r="AH20" s="31" t="s">
        <v>148</v>
      </c>
      <c r="AI20" s="31" t="s">
        <v>186</v>
      </c>
      <c r="AJ20" s="32"/>
      <c r="AK20" s="32"/>
      <c r="AL20" s="32"/>
      <c r="AM20" s="32"/>
      <c r="AN20" s="32"/>
      <c r="AO20" s="32"/>
    </row>
    <row r="21" customFormat="1" ht="57" spans="1:41">
      <c r="A21" s="32" t="s">
        <v>20</v>
      </c>
      <c r="B21" s="33" t="s">
        <v>188</v>
      </c>
      <c r="C21" s="31" t="s">
        <v>185</v>
      </c>
      <c r="D21" s="33" t="s">
        <v>143</v>
      </c>
      <c r="E21" s="33" t="s">
        <v>152</v>
      </c>
      <c r="F21" s="33">
        <v>2018</v>
      </c>
      <c r="G21" s="31" t="s">
        <v>145</v>
      </c>
      <c r="H21" s="31" t="s">
        <v>153</v>
      </c>
      <c r="I21" s="31">
        <v>15029891067</v>
      </c>
      <c r="J21" s="33">
        <v>24</v>
      </c>
      <c r="K21" s="33">
        <v>24</v>
      </c>
      <c r="L21" s="33"/>
      <c r="M21" s="33"/>
      <c r="N21" s="32"/>
      <c r="O21" s="33">
        <v>24</v>
      </c>
      <c r="P21" s="31"/>
      <c r="Q21" s="31"/>
      <c r="R21" s="31"/>
      <c r="S21" s="31"/>
      <c r="T21" s="31"/>
      <c r="U21" s="31"/>
      <c r="V21" s="31"/>
      <c r="W21" s="31"/>
      <c r="X21" s="31" t="s">
        <v>117</v>
      </c>
      <c r="Y21" s="31" t="s">
        <v>118</v>
      </c>
      <c r="Z21" s="31" t="s">
        <v>118</v>
      </c>
      <c r="AA21" s="31" t="s">
        <v>118</v>
      </c>
      <c r="AB21" s="31" t="s">
        <v>118</v>
      </c>
      <c r="AC21" s="31" t="s">
        <v>137</v>
      </c>
      <c r="AD21" s="33">
        <v>149</v>
      </c>
      <c r="AE21" s="33">
        <v>517</v>
      </c>
      <c r="AF21" s="33">
        <v>517</v>
      </c>
      <c r="AG21" s="31" t="s">
        <v>147</v>
      </c>
      <c r="AH21" s="31" t="s">
        <v>148</v>
      </c>
      <c r="AI21" s="31" t="s">
        <v>186</v>
      </c>
      <c r="AJ21" s="32"/>
      <c r="AK21" s="32"/>
      <c r="AL21" s="32"/>
      <c r="AM21" s="32"/>
      <c r="AN21" s="32"/>
      <c r="AO21" s="32"/>
    </row>
    <row r="22" customFormat="1" ht="57" spans="1:41">
      <c r="A22" s="32" t="s">
        <v>20</v>
      </c>
      <c r="B22" s="33" t="s">
        <v>189</v>
      </c>
      <c r="C22" s="31" t="s">
        <v>185</v>
      </c>
      <c r="D22" s="33" t="s">
        <v>143</v>
      </c>
      <c r="E22" s="33" t="s">
        <v>156</v>
      </c>
      <c r="F22" s="33">
        <v>2018</v>
      </c>
      <c r="G22" s="31" t="s">
        <v>145</v>
      </c>
      <c r="H22" s="31" t="s">
        <v>157</v>
      </c>
      <c r="I22" s="31">
        <v>15353246659</v>
      </c>
      <c r="J22" s="33">
        <v>24</v>
      </c>
      <c r="K22" s="33">
        <v>24</v>
      </c>
      <c r="L22" s="33"/>
      <c r="M22" s="33"/>
      <c r="N22" s="32"/>
      <c r="O22" s="33">
        <v>24</v>
      </c>
      <c r="P22" s="31"/>
      <c r="Q22" s="31"/>
      <c r="R22" s="31"/>
      <c r="S22" s="31"/>
      <c r="T22" s="31"/>
      <c r="U22" s="31"/>
      <c r="V22" s="31"/>
      <c r="W22" s="31"/>
      <c r="X22" s="31" t="s">
        <v>117</v>
      </c>
      <c r="Y22" s="31" t="s">
        <v>118</v>
      </c>
      <c r="Z22" s="31" t="s">
        <v>118</v>
      </c>
      <c r="AA22" s="31" t="s">
        <v>118</v>
      </c>
      <c r="AB22" s="31" t="s">
        <v>118</v>
      </c>
      <c r="AC22" s="31" t="s">
        <v>137</v>
      </c>
      <c r="AD22" s="33">
        <v>130</v>
      </c>
      <c r="AE22" s="33">
        <v>453</v>
      </c>
      <c r="AF22" s="33">
        <v>453</v>
      </c>
      <c r="AG22" s="31" t="s">
        <v>147</v>
      </c>
      <c r="AH22" s="31" t="s">
        <v>148</v>
      </c>
      <c r="AI22" s="31" t="s">
        <v>186</v>
      </c>
      <c r="AJ22" s="32"/>
      <c r="AK22" s="32"/>
      <c r="AL22" s="32"/>
      <c r="AM22" s="32"/>
      <c r="AN22" s="32"/>
      <c r="AO22" s="32"/>
    </row>
    <row r="23" customFormat="1" ht="57" spans="1:41">
      <c r="A23" s="32" t="s">
        <v>20</v>
      </c>
      <c r="B23" s="33" t="s">
        <v>190</v>
      </c>
      <c r="C23" s="31" t="s">
        <v>185</v>
      </c>
      <c r="D23" s="33" t="s">
        <v>143</v>
      </c>
      <c r="E23" s="33" t="s">
        <v>160</v>
      </c>
      <c r="F23" s="33">
        <v>2018</v>
      </c>
      <c r="G23" s="31" t="s">
        <v>145</v>
      </c>
      <c r="H23" s="31" t="s">
        <v>161</v>
      </c>
      <c r="I23" s="31">
        <v>15353406916</v>
      </c>
      <c r="J23" s="33">
        <v>24</v>
      </c>
      <c r="K23" s="33">
        <v>24</v>
      </c>
      <c r="L23" s="33"/>
      <c r="M23" s="33"/>
      <c r="N23" s="32"/>
      <c r="O23" s="33">
        <v>24</v>
      </c>
      <c r="P23" s="31"/>
      <c r="Q23" s="31"/>
      <c r="R23" s="31"/>
      <c r="S23" s="31"/>
      <c r="T23" s="31"/>
      <c r="U23" s="31"/>
      <c r="V23" s="31"/>
      <c r="W23" s="31"/>
      <c r="X23" s="31" t="s">
        <v>117</v>
      </c>
      <c r="Y23" s="31" t="s">
        <v>118</v>
      </c>
      <c r="Z23" s="31" t="s">
        <v>118</v>
      </c>
      <c r="AA23" s="31" t="s">
        <v>118</v>
      </c>
      <c r="AB23" s="31" t="s">
        <v>118</v>
      </c>
      <c r="AC23" s="31" t="s">
        <v>137</v>
      </c>
      <c r="AD23" s="33">
        <v>143</v>
      </c>
      <c r="AE23" s="33">
        <v>423</v>
      </c>
      <c r="AF23" s="33">
        <v>423</v>
      </c>
      <c r="AG23" s="31" t="s">
        <v>147</v>
      </c>
      <c r="AH23" s="31" t="s">
        <v>148</v>
      </c>
      <c r="AI23" s="31" t="s">
        <v>186</v>
      </c>
      <c r="AJ23" s="32"/>
      <c r="AK23" s="32"/>
      <c r="AL23" s="32"/>
      <c r="AM23" s="32"/>
      <c r="AN23" s="32"/>
      <c r="AO23" s="32"/>
    </row>
    <row r="24" customFormat="1" ht="72" customHeight="1" spans="1:41">
      <c r="A24" s="32" t="s">
        <v>20</v>
      </c>
      <c r="B24" s="33" t="s">
        <v>191</v>
      </c>
      <c r="C24" s="34" t="s">
        <v>192</v>
      </c>
      <c r="D24" s="33" t="s">
        <v>143</v>
      </c>
      <c r="E24" s="33" t="s">
        <v>160</v>
      </c>
      <c r="F24" s="33">
        <v>2018</v>
      </c>
      <c r="G24" s="31" t="s">
        <v>145</v>
      </c>
      <c r="H24" s="31" t="s">
        <v>161</v>
      </c>
      <c r="I24" s="31">
        <v>15353406916</v>
      </c>
      <c r="J24" s="33">
        <v>25</v>
      </c>
      <c r="K24" s="33">
        <v>25</v>
      </c>
      <c r="L24" s="33">
        <v>25</v>
      </c>
      <c r="M24" s="33"/>
      <c r="N24" s="33"/>
      <c r="O24" s="33"/>
      <c r="P24" s="31"/>
      <c r="Q24" s="31"/>
      <c r="R24" s="31"/>
      <c r="S24" s="31"/>
      <c r="T24" s="31"/>
      <c r="U24" s="31"/>
      <c r="V24" s="31"/>
      <c r="W24" s="31"/>
      <c r="X24" s="31" t="s">
        <v>117</v>
      </c>
      <c r="Y24" s="31" t="s">
        <v>118</v>
      </c>
      <c r="Z24" s="31" t="s">
        <v>118</v>
      </c>
      <c r="AA24" s="31" t="s">
        <v>118</v>
      </c>
      <c r="AB24" s="31" t="s">
        <v>118</v>
      </c>
      <c r="AC24" s="31" t="s">
        <v>137</v>
      </c>
      <c r="AD24" s="33">
        <v>143</v>
      </c>
      <c r="AE24" s="33">
        <v>423</v>
      </c>
      <c r="AF24" s="33">
        <v>423</v>
      </c>
      <c r="AG24" s="31" t="s">
        <v>147</v>
      </c>
      <c r="AH24" s="31" t="s">
        <v>148</v>
      </c>
      <c r="AI24" s="31" t="s">
        <v>193</v>
      </c>
      <c r="AJ24" s="32"/>
      <c r="AK24" s="32"/>
      <c r="AL24" s="32"/>
      <c r="AM24" s="32"/>
      <c r="AN24" s="32"/>
      <c r="AO24" s="32"/>
    </row>
    <row r="25" customFormat="1" ht="72" customHeight="1" spans="1:41">
      <c r="A25" s="32" t="s">
        <v>20</v>
      </c>
      <c r="B25" s="33" t="s">
        <v>194</v>
      </c>
      <c r="C25" s="31" t="s">
        <v>195</v>
      </c>
      <c r="D25" s="33" t="s">
        <v>143</v>
      </c>
      <c r="E25" s="33" t="s">
        <v>182</v>
      </c>
      <c r="F25" s="33">
        <v>2018</v>
      </c>
      <c r="G25" s="31" t="s">
        <v>145</v>
      </c>
      <c r="H25" s="31" t="s">
        <v>183</v>
      </c>
      <c r="I25" s="31">
        <v>15829966545</v>
      </c>
      <c r="J25" s="33">
        <v>20</v>
      </c>
      <c r="K25" s="33">
        <v>20</v>
      </c>
      <c r="L25" s="33">
        <v>20</v>
      </c>
      <c r="M25" s="33"/>
      <c r="N25" s="33"/>
      <c r="O25" s="31"/>
      <c r="P25" s="31"/>
      <c r="Q25" s="31"/>
      <c r="R25" s="31"/>
      <c r="S25" s="31"/>
      <c r="T25" s="31"/>
      <c r="U25" s="31"/>
      <c r="V25" s="31"/>
      <c r="W25" s="31"/>
      <c r="X25" s="31" t="s">
        <v>117</v>
      </c>
      <c r="Y25" s="31" t="s">
        <v>118</v>
      </c>
      <c r="Z25" s="31" t="s">
        <v>137</v>
      </c>
      <c r="AA25" s="31" t="s">
        <v>118</v>
      </c>
      <c r="AB25" s="31" t="s">
        <v>118</v>
      </c>
      <c r="AC25" s="31" t="s">
        <v>137</v>
      </c>
      <c r="AD25" s="33">
        <v>61</v>
      </c>
      <c r="AE25" s="33">
        <v>256</v>
      </c>
      <c r="AF25" s="33">
        <v>256</v>
      </c>
      <c r="AG25" s="31" t="s">
        <v>147</v>
      </c>
      <c r="AH25" s="31" t="s">
        <v>148</v>
      </c>
      <c r="AI25" s="31" t="s">
        <v>193</v>
      </c>
      <c r="AJ25" s="32"/>
      <c r="AK25" s="32"/>
      <c r="AL25" s="32"/>
      <c r="AM25" s="32"/>
      <c r="AN25" s="32"/>
      <c r="AO25" s="32"/>
    </row>
    <row r="26" customFormat="1" ht="116" customHeight="1" spans="1:41">
      <c r="A26" s="32" t="s">
        <v>20</v>
      </c>
      <c r="B26" s="33" t="s">
        <v>196</v>
      </c>
      <c r="C26" s="33" t="s">
        <v>197</v>
      </c>
      <c r="D26" s="33" t="s">
        <v>143</v>
      </c>
      <c r="E26" s="33" t="s">
        <v>144</v>
      </c>
      <c r="F26" s="33">
        <v>2018</v>
      </c>
      <c r="G26" s="31" t="s">
        <v>145</v>
      </c>
      <c r="H26" s="31" t="s">
        <v>146</v>
      </c>
      <c r="I26" s="31">
        <v>15139698896</v>
      </c>
      <c r="J26" s="33">
        <v>20</v>
      </c>
      <c r="K26" s="33">
        <v>20</v>
      </c>
      <c r="L26" s="33">
        <v>20</v>
      </c>
      <c r="M26" s="33"/>
      <c r="N26" s="33"/>
      <c r="O26" s="33"/>
      <c r="P26" s="31"/>
      <c r="Q26" s="31"/>
      <c r="R26" s="31"/>
      <c r="S26" s="31"/>
      <c r="T26" s="31"/>
      <c r="U26" s="31"/>
      <c r="V26" s="31"/>
      <c r="W26" s="31"/>
      <c r="X26" s="31" t="s">
        <v>117</v>
      </c>
      <c r="Y26" s="31" t="s">
        <v>118</v>
      </c>
      <c r="Z26" s="31" t="s">
        <v>118</v>
      </c>
      <c r="AA26" s="31" t="s">
        <v>118</v>
      </c>
      <c r="AB26" s="31" t="s">
        <v>118</v>
      </c>
      <c r="AC26" s="31" t="s">
        <v>137</v>
      </c>
      <c r="AD26" s="33">
        <v>130</v>
      </c>
      <c r="AE26" s="33">
        <v>453</v>
      </c>
      <c r="AF26" s="33">
        <v>453</v>
      </c>
      <c r="AG26" s="31" t="s">
        <v>147</v>
      </c>
      <c r="AH26" s="31" t="s">
        <v>148</v>
      </c>
      <c r="AI26" s="31" t="s">
        <v>193</v>
      </c>
      <c r="AJ26" s="32"/>
      <c r="AK26" s="32"/>
      <c r="AL26" s="32"/>
      <c r="AM26" s="32"/>
      <c r="AN26" s="32"/>
      <c r="AO26" s="32"/>
    </row>
    <row r="27" customFormat="1" ht="57" spans="1:41">
      <c r="A27" s="32" t="s">
        <v>20</v>
      </c>
      <c r="B27" s="33" t="s">
        <v>198</v>
      </c>
      <c r="C27" s="33" t="s">
        <v>199</v>
      </c>
      <c r="D27" s="33" t="s">
        <v>143</v>
      </c>
      <c r="E27" s="33" t="s">
        <v>156</v>
      </c>
      <c r="F27" s="33">
        <v>2018</v>
      </c>
      <c r="G27" s="31" t="s">
        <v>145</v>
      </c>
      <c r="H27" s="31" t="s">
        <v>157</v>
      </c>
      <c r="I27" s="31">
        <v>15353246659</v>
      </c>
      <c r="J27" s="44">
        <v>30</v>
      </c>
      <c r="K27" s="44">
        <v>30</v>
      </c>
      <c r="L27" s="44">
        <v>30</v>
      </c>
      <c r="M27" s="33"/>
      <c r="N27" s="33"/>
      <c r="O27" s="33"/>
      <c r="P27" s="31"/>
      <c r="Q27" s="31"/>
      <c r="R27" s="31"/>
      <c r="S27" s="31"/>
      <c r="T27" s="31"/>
      <c r="U27" s="31"/>
      <c r="V27" s="31"/>
      <c r="W27" s="31"/>
      <c r="X27" s="31" t="s">
        <v>117</v>
      </c>
      <c r="Y27" s="31" t="s">
        <v>118</v>
      </c>
      <c r="Z27" s="31" t="s">
        <v>118</v>
      </c>
      <c r="AA27" s="31" t="s">
        <v>118</v>
      </c>
      <c r="AB27" s="31" t="s">
        <v>118</v>
      </c>
      <c r="AC27" s="31" t="s">
        <v>137</v>
      </c>
      <c r="AD27" s="33">
        <v>130</v>
      </c>
      <c r="AE27" s="33">
        <v>453</v>
      </c>
      <c r="AF27" s="33">
        <v>453</v>
      </c>
      <c r="AG27" s="31" t="s">
        <v>147</v>
      </c>
      <c r="AH27" s="31" t="s">
        <v>148</v>
      </c>
      <c r="AI27" s="31" t="s">
        <v>193</v>
      </c>
      <c r="AJ27" s="32"/>
      <c r="AK27" s="32"/>
      <c r="AL27" s="32"/>
      <c r="AM27" s="32"/>
      <c r="AN27" s="32"/>
      <c r="AO27" s="32"/>
    </row>
    <row r="28" customFormat="1" ht="57" spans="1:41">
      <c r="A28" s="32" t="s">
        <v>20</v>
      </c>
      <c r="B28" s="33" t="s">
        <v>200</v>
      </c>
      <c r="C28" s="33" t="s">
        <v>201</v>
      </c>
      <c r="D28" s="33" t="s">
        <v>143</v>
      </c>
      <c r="E28" s="33" t="s">
        <v>152</v>
      </c>
      <c r="F28" s="33">
        <v>2018</v>
      </c>
      <c r="G28" s="31" t="s">
        <v>145</v>
      </c>
      <c r="H28" s="31" t="s">
        <v>153</v>
      </c>
      <c r="I28" s="31">
        <v>15029891067</v>
      </c>
      <c r="J28" s="33">
        <v>45</v>
      </c>
      <c r="K28" s="33">
        <v>45</v>
      </c>
      <c r="L28" s="33">
        <v>45</v>
      </c>
      <c r="M28" s="33"/>
      <c r="N28" s="33"/>
      <c r="O28" s="33"/>
      <c r="P28" s="31"/>
      <c r="Q28" s="31"/>
      <c r="R28" s="31"/>
      <c r="S28" s="31"/>
      <c r="T28" s="31"/>
      <c r="U28" s="31"/>
      <c r="V28" s="31"/>
      <c r="W28" s="31"/>
      <c r="X28" s="31" t="s">
        <v>117</v>
      </c>
      <c r="Y28" s="31" t="s">
        <v>118</v>
      </c>
      <c r="Z28" s="31" t="s">
        <v>118</v>
      </c>
      <c r="AA28" s="31" t="s">
        <v>118</v>
      </c>
      <c r="AB28" s="31" t="s">
        <v>118</v>
      </c>
      <c r="AC28" s="31" t="s">
        <v>137</v>
      </c>
      <c r="AD28" s="33">
        <v>149</v>
      </c>
      <c r="AE28" s="33">
        <v>517</v>
      </c>
      <c r="AF28" s="33">
        <v>517</v>
      </c>
      <c r="AG28" s="31" t="s">
        <v>147</v>
      </c>
      <c r="AH28" s="31" t="s">
        <v>148</v>
      </c>
      <c r="AI28" s="31" t="s">
        <v>193</v>
      </c>
      <c r="AJ28" s="32"/>
      <c r="AK28" s="32"/>
      <c r="AL28" s="32"/>
      <c r="AM28" s="32"/>
      <c r="AN28" s="32"/>
      <c r="AO28" s="32"/>
    </row>
    <row r="29" customFormat="1" ht="71.25" spans="1:41">
      <c r="A29" s="32" t="s">
        <v>20</v>
      </c>
      <c r="B29" s="33" t="s">
        <v>202</v>
      </c>
      <c r="C29" s="33" t="s">
        <v>203</v>
      </c>
      <c r="D29" s="35" t="s">
        <v>143</v>
      </c>
      <c r="E29" s="36" t="s">
        <v>156</v>
      </c>
      <c r="F29" s="33">
        <v>2018</v>
      </c>
      <c r="G29" s="34" t="s">
        <v>204</v>
      </c>
      <c r="H29" s="31" t="s">
        <v>157</v>
      </c>
      <c r="I29" s="31">
        <v>15353246659</v>
      </c>
      <c r="J29" s="33">
        <v>5.52</v>
      </c>
      <c r="K29" s="33">
        <v>5.52</v>
      </c>
      <c r="L29" s="44"/>
      <c r="M29" s="44">
        <v>5.52</v>
      </c>
      <c r="N29" s="45"/>
      <c r="O29" s="45"/>
      <c r="P29" s="31"/>
      <c r="Q29" s="31"/>
      <c r="R29" s="31"/>
      <c r="S29" s="31"/>
      <c r="T29" s="31"/>
      <c r="U29" s="31"/>
      <c r="V29" s="31"/>
      <c r="W29" s="31"/>
      <c r="X29" s="31" t="s">
        <v>117</v>
      </c>
      <c r="Y29" s="31" t="s">
        <v>118</v>
      </c>
      <c r="Z29" s="31" t="s">
        <v>118</v>
      </c>
      <c r="AA29" s="31" t="s">
        <v>118</v>
      </c>
      <c r="AB29" s="31" t="s">
        <v>118</v>
      </c>
      <c r="AC29" s="31" t="s">
        <v>137</v>
      </c>
      <c r="AD29" s="33">
        <v>130</v>
      </c>
      <c r="AE29" s="33">
        <v>453</v>
      </c>
      <c r="AF29" s="33">
        <v>453</v>
      </c>
      <c r="AG29" s="31" t="s">
        <v>147</v>
      </c>
      <c r="AH29" s="31" t="s">
        <v>148</v>
      </c>
      <c r="AI29" s="31" t="s">
        <v>205</v>
      </c>
      <c r="AJ29" s="32"/>
      <c r="AK29" s="32"/>
      <c r="AL29" s="32"/>
      <c r="AM29" s="32"/>
      <c r="AN29" s="32"/>
      <c r="AO29" s="32"/>
    </row>
    <row r="30" s="3" customFormat="1" ht="143" customHeight="1" spans="1:41">
      <c r="A30" s="32" t="s">
        <v>20</v>
      </c>
      <c r="B30" s="37" t="s">
        <v>206</v>
      </c>
      <c r="C30" s="38" t="s">
        <v>207</v>
      </c>
      <c r="D30" s="37" t="s">
        <v>208</v>
      </c>
      <c r="E30" s="37" t="s">
        <v>156</v>
      </c>
      <c r="F30" s="31" t="s">
        <v>116</v>
      </c>
      <c r="G30" s="31" t="s">
        <v>209</v>
      </c>
      <c r="H30" s="37" t="s">
        <v>210</v>
      </c>
      <c r="I30" s="39">
        <v>13992867618</v>
      </c>
      <c r="J30" s="37">
        <v>10</v>
      </c>
      <c r="K30" s="37"/>
      <c r="L30" s="31"/>
      <c r="M30" s="37"/>
      <c r="N30" s="31"/>
      <c r="O30" s="31"/>
      <c r="P30" s="37">
        <v>10</v>
      </c>
      <c r="Q30" s="31"/>
      <c r="R30" s="31"/>
      <c r="S30" s="31"/>
      <c r="T30" s="31"/>
      <c r="U30" s="31"/>
      <c r="V30" s="31"/>
      <c r="W30" s="31"/>
      <c r="X30" s="31" t="s">
        <v>117</v>
      </c>
      <c r="Y30" s="31" t="s">
        <v>118</v>
      </c>
      <c r="Z30" s="31" t="s">
        <v>118</v>
      </c>
      <c r="AA30" s="31" t="s">
        <v>118</v>
      </c>
      <c r="AB30" s="31" t="s">
        <v>137</v>
      </c>
      <c r="AC30" s="31" t="s">
        <v>137</v>
      </c>
      <c r="AD30" s="37">
        <v>10</v>
      </c>
      <c r="AE30" s="31">
        <v>30</v>
      </c>
      <c r="AF30" s="31">
        <v>30</v>
      </c>
      <c r="AG30" s="33" t="s">
        <v>211</v>
      </c>
      <c r="AH30" s="33" t="s">
        <v>212</v>
      </c>
      <c r="AI30" s="37" t="s">
        <v>213</v>
      </c>
      <c r="AJ30" s="31"/>
      <c r="AK30" s="31"/>
      <c r="AL30" s="31"/>
      <c r="AM30" s="31"/>
      <c r="AN30" s="31"/>
      <c r="AO30" s="31"/>
    </row>
    <row r="31" s="3" customFormat="1" ht="97" customHeight="1" spans="1:41">
      <c r="A31" s="32" t="s">
        <v>20</v>
      </c>
      <c r="B31" s="37" t="s">
        <v>214</v>
      </c>
      <c r="C31" s="38" t="s">
        <v>215</v>
      </c>
      <c r="D31" s="37" t="s">
        <v>208</v>
      </c>
      <c r="E31" s="37" t="s">
        <v>160</v>
      </c>
      <c r="F31" s="31" t="s">
        <v>116</v>
      </c>
      <c r="G31" s="31" t="s">
        <v>209</v>
      </c>
      <c r="H31" s="37" t="s">
        <v>216</v>
      </c>
      <c r="I31" s="39">
        <v>15384581116</v>
      </c>
      <c r="J31" s="37">
        <v>10</v>
      </c>
      <c r="K31" s="37"/>
      <c r="L31" s="31"/>
      <c r="M31" s="37"/>
      <c r="N31" s="31"/>
      <c r="O31" s="31"/>
      <c r="P31" s="37">
        <v>10</v>
      </c>
      <c r="Q31" s="31"/>
      <c r="R31" s="31"/>
      <c r="S31" s="31"/>
      <c r="T31" s="31"/>
      <c r="U31" s="31"/>
      <c r="V31" s="31"/>
      <c r="W31" s="31"/>
      <c r="X31" s="31" t="s">
        <v>117</v>
      </c>
      <c r="Y31" s="31" t="s">
        <v>118</v>
      </c>
      <c r="Z31" s="31" t="s">
        <v>118</v>
      </c>
      <c r="AA31" s="31" t="s">
        <v>118</v>
      </c>
      <c r="AB31" s="31" t="s">
        <v>137</v>
      </c>
      <c r="AC31" s="31" t="s">
        <v>137</v>
      </c>
      <c r="AD31" s="37">
        <v>12</v>
      </c>
      <c r="AE31" s="31">
        <v>36</v>
      </c>
      <c r="AF31" s="31">
        <v>36</v>
      </c>
      <c r="AG31" s="33" t="s">
        <v>211</v>
      </c>
      <c r="AH31" s="33" t="s">
        <v>217</v>
      </c>
      <c r="AI31" s="37" t="s">
        <v>213</v>
      </c>
      <c r="AJ31" s="31"/>
      <c r="AK31" s="31"/>
      <c r="AL31" s="31"/>
      <c r="AM31" s="31"/>
      <c r="AN31" s="31"/>
      <c r="AO31" s="31"/>
    </row>
    <row r="32" s="3" customFormat="1" ht="96" customHeight="1" spans="1:41">
      <c r="A32" s="32" t="s">
        <v>20</v>
      </c>
      <c r="B32" s="37" t="s">
        <v>214</v>
      </c>
      <c r="C32" s="38" t="s">
        <v>215</v>
      </c>
      <c r="D32" s="37" t="s">
        <v>208</v>
      </c>
      <c r="E32" s="37" t="s">
        <v>160</v>
      </c>
      <c r="F32" s="31" t="s">
        <v>116</v>
      </c>
      <c r="G32" s="31" t="s">
        <v>209</v>
      </c>
      <c r="H32" s="37" t="s">
        <v>216</v>
      </c>
      <c r="I32" s="39">
        <v>15384581116</v>
      </c>
      <c r="J32" s="37">
        <v>10</v>
      </c>
      <c r="K32" s="37"/>
      <c r="L32" s="31"/>
      <c r="M32" s="37"/>
      <c r="N32" s="31"/>
      <c r="O32" s="31"/>
      <c r="P32" s="37">
        <v>10</v>
      </c>
      <c r="Q32" s="31"/>
      <c r="R32" s="31"/>
      <c r="S32" s="31"/>
      <c r="T32" s="31"/>
      <c r="U32" s="31"/>
      <c r="V32" s="31"/>
      <c r="W32" s="31"/>
      <c r="X32" s="31" t="s">
        <v>117</v>
      </c>
      <c r="Y32" s="31" t="s">
        <v>118</v>
      </c>
      <c r="Z32" s="31" t="s">
        <v>118</v>
      </c>
      <c r="AA32" s="31" t="s">
        <v>118</v>
      </c>
      <c r="AB32" s="31" t="s">
        <v>137</v>
      </c>
      <c r="AC32" s="31" t="s">
        <v>137</v>
      </c>
      <c r="AD32" s="37">
        <v>12</v>
      </c>
      <c r="AE32" s="31">
        <v>36</v>
      </c>
      <c r="AF32" s="31">
        <v>36</v>
      </c>
      <c r="AG32" s="33" t="s">
        <v>211</v>
      </c>
      <c r="AH32" s="33" t="s">
        <v>217</v>
      </c>
      <c r="AI32" s="37" t="s">
        <v>213</v>
      </c>
      <c r="AJ32" s="31"/>
      <c r="AK32" s="31"/>
      <c r="AL32" s="31"/>
      <c r="AM32" s="31"/>
      <c r="AN32" s="31"/>
      <c r="AO32" s="31"/>
    </row>
    <row r="33" customFormat="1" ht="88" customHeight="1" spans="1:41">
      <c r="A33" s="32" t="s">
        <v>20</v>
      </c>
      <c r="B33" s="31" t="s">
        <v>218</v>
      </c>
      <c r="C33" s="31" t="s">
        <v>219</v>
      </c>
      <c r="D33" s="31" t="s">
        <v>220</v>
      </c>
      <c r="E33" s="31" t="s">
        <v>221</v>
      </c>
      <c r="F33" s="31" t="s">
        <v>116</v>
      </c>
      <c r="G33" s="31" t="s">
        <v>222</v>
      </c>
      <c r="H33" s="31" t="s">
        <v>223</v>
      </c>
      <c r="I33" s="30" t="s">
        <v>224</v>
      </c>
      <c r="J33" s="31">
        <v>150</v>
      </c>
      <c r="K33" s="31">
        <v>150</v>
      </c>
      <c r="L33" s="31"/>
      <c r="M33" s="31">
        <v>150</v>
      </c>
      <c r="N33" s="31"/>
      <c r="O33" s="31"/>
      <c r="P33" s="31"/>
      <c r="Q33" s="31"/>
      <c r="R33" s="31"/>
      <c r="S33" s="31"/>
      <c r="T33" s="31"/>
      <c r="U33" s="31"/>
      <c r="V33" s="31"/>
      <c r="W33" s="31"/>
      <c r="X33" s="31" t="s">
        <v>117</v>
      </c>
      <c r="Y33" s="31" t="s">
        <v>118</v>
      </c>
      <c r="Z33" s="31" t="s">
        <v>137</v>
      </c>
      <c r="AA33" s="31" t="s">
        <v>118</v>
      </c>
      <c r="AB33" s="31" t="s">
        <v>118</v>
      </c>
      <c r="AC33" s="31" t="s">
        <v>137</v>
      </c>
      <c r="AD33" s="31">
        <v>201</v>
      </c>
      <c r="AE33" s="31">
        <v>554</v>
      </c>
      <c r="AF33" s="31">
        <v>554</v>
      </c>
      <c r="AG33" s="31" t="s">
        <v>147</v>
      </c>
      <c r="AH33" s="31" t="s">
        <v>225</v>
      </c>
      <c r="AI33" s="31" t="s">
        <v>149</v>
      </c>
      <c r="AJ33" s="31"/>
      <c r="AK33" s="31"/>
      <c r="AL33" s="31"/>
      <c r="AM33" s="31"/>
      <c r="AN33" s="31"/>
      <c r="AO33" s="31"/>
    </row>
    <row r="34" customFormat="1" ht="84" customHeight="1" spans="1:41">
      <c r="A34" s="32" t="s">
        <v>20</v>
      </c>
      <c r="B34" s="31" t="s">
        <v>226</v>
      </c>
      <c r="C34" s="31" t="s">
        <v>227</v>
      </c>
      <c r="D34" s="31" t="s">
        <v>220</v>
      </c>
      <c r="E34" s="31" t="s">
        <v>221</v>
      </c>
      <c r="F34" s="31" t="s">
        <v>116</v>
      </c>
      <c r="G34" s="31" t="s">
        <v>222</v>
      </c>
      <c r="H34" s="31" t="s">
        <v>223</v>
      </c>
      <c r="I34" s="30">
        <v>13992442936</v>
      </c>
      <c r="J34" s="31">
        <v>50</v>
      </c>
      <c r="K34" s="31">
        <v>50</v>
      </c>
      <c r="L34" s="31">
        <v>50</v>
      </c>
      <c r="M34" s="31"/>
      <c r="N34" s="31"/>
      <c r="O34" s="31"/>
      <c r="P34" s="31"/>
      <c r="Q34" s="31"/>
      <c r="R34" s="31"/>
      <c r="S34" s="31"/>
      <c r="T34" s="31"/>
      <c r="U34" s="31"/>
      <c r="V34" s="31"/>
      <c r="W34" s="31"/>
      <c r="X34" s="31" t="s">
        <v>117</v>
      </c>
      <c r="Y34" s="31" t="s">
        <v>118</v>
      </c>
      <c r="Z34" s="31" t="s">
        <v>137</v>
      </c>
      <c r="AA34" s="31" t="s">
        <v>118</v>
      </c>
      <c r="AB34" s="31" t="s">
        <v>118</v>
      </c>
      <c r="AC34" s="31" t="s">
        <v>137</v>
      </c>
      <c r="AD34" s="31">
        <v>201</v>
      </c>
      <c r="AE34" s="31">
        <v>554</v>
      </c>
      <c r="AF34" s="31">
        <v>554</v>
      </c>
      <c r="AG34" s="31" t="s">
        <v>147</v>
      </c>
      <c r="AH34" s="31" t="s">
        <v>228</v>
      </c>
      <c r="AI34" s="31" t="s">
        <v>170</v>
      </c>
      <c r="AJ34" s="31"/>
      <c r="AK34" s="31"/>
      <c r="AL34" s="31"/>
      <c r="AM34" s="31"/>
      <c r="AN34" s="31"/>
      <c r="AO34" s="31"/>
    </row>
    <row r="35" customFormat="1" ht="82" customHeight="1" spans="1:41">
      <c r="A35" s="32" t="s">
        <v>20</v>
      </c>
      <c r="B35" s="31" t="s">
        <v>229</v>
      </c>
      <c r="C35" s="31" t="s">
        <v>230</v>
      </c>
      <c r="D35" s="31" t="s">
        <v>220</v>
      </c>
      <c r="E35" s="31" t="s">
        <v>231</v>
      </c>
      <c r="F35" s="31" t="s">
        <v>116</v>
      </c>
      <c r="G35" s="31" t="s">
        <v>222</v>
      </c>
      <c r="H35" s="31" t="s">
        <v>232</v>
      </c>
      <c r="I35" s="30" t="s">
        <v>233</v>
      </c>
      <c r="J35" s="31">
        <v>20</v>
      </c>
      <c r="K35" s="31">
        <v>20</v>
      </c>
      <c r="L35" s="31">
        <v>20</v>
      </c>
      <c r="M35" s="31"/>
      <c r="N35" s="31"/>
      <c r="O35" s="31"/>
      <c r="P35" s="31"/>
      <c r="Q35" s="31"/>
      <c r="R35" s="31"/>
      <c r="S35" s="31"/>
      <c r="T35" s="31"/>
      <c r="U35" s="31"/>
      <c r="V35" s="31"/>
      <c r="W35" s="31"/>
      <c r="X35" s="31" t="s">
        <v>117</v>
      </c>
      <c r="Y35" s="31" t="s">
        <v>118</v>
      </c>
      <c r="Z35" s="31" t="s">
        <v>137</v>
      </c>
      <c r="AA35" s="31" t="s">
        <v>118</v>
      </c>
      <c r="AB35" s="31" t="s">
        <v>118</v>
      </c>
      <c r="AC35" s="31" t="s">
        <v>137</v>
      </c>
      <c r="AD35" s="31">
        <v>54</v>
      </c>
      <c r="AE35" s="31">
        <v>40</v>
      </c>
      <c r="AF35" s="31">
        <v>148</v>
      </c>
      <c r="AG35" s="31" t="s">
        <v>147</v>
      </c>
      <c r="AH35" s="31" t="s">
        <v>234</v>
      </c>
      <c r="AI35" s="31" t="s">
        <v>170</v>
      </c>
      <c r="AJ35" s="31"/>
      <c r="AK35" s="31"/>
      <c r="AL35" s="31"/>
      <c r="AM35" s="31"/>
      <c r="AN35" s="31"/>
      <c r="AO35" s="31"/>
    </row>
    <row r="36" customFormat="1" ht="66" customHeight="1" spans="1:41">
      <c r="A36" s="32" t="s">
        <v>20</v>
      </c>
      <c r="B36" s="31" t="s">
        <v>235</v>
      </c>
      <c r="C36" s="31" t="s">
        <v>236</v>
      </c>
      <c r="D36" s="31" t="s">
        <v>220</v>
      </c>
      <c r="E36" s="31" t="s">
        <v>231</v>
      </c>
      <c r="F36" s="31" t="s">
        <v>116</v>
      </c>
      <c r="G36" s="31" t="s">
        <v>222</v>
      </c>
      <c r="H36" s="31" t="s">
        <v>232</v>
      </c>
      <c r="I36" s="30" t="s">
        <v>233</v>
      </c>
      <c r="J36" s="31">
        <v>10</v>
      </c>
      <c r="K36" s="31">
        <v>10</v>
      </c>
      <c r="L36" s="31">
        <v>10</v>
      </c>
      <c r="M36" s="31"/>
      <c r="N36" s="31"/>
      <c r="O36" s="31"/>
      <c r="P36" s="31"/>
      <c r="Q36" s="31"/>
      <c r="R36" s="31"/>
      <c r="S36" s="31"/>
      <c r="T36" s="31"/>
      <c r="U36" s="31"/>
      <c r="V36" s="31"/>
      <c r="W36" s="31"/>
      <c r="X36" s="31" t="s">
        <v>117</v>
      </c>
      <c r="Y36" s="31" t="s">
        <v>118</v>
      </c>
      <c r="Z36" s="31" t="s">
        <v>137</v>
      </c>
      <c r="AA36" s="31" t="s">
        <v>118</v>
      </c>
      <c r="AB36" s="31" t="s">
        <v>118</v>
      </c>
      <c r="AC36" s="31" t="s">
        <v>137</v>
      </c>
      <c r="AD36" s="31">
        <v>54</v>
      </c>
      <c r="AE36" s="31">
        <v>40</v>
      </c>
      <c r="AF36" s="31">
        <v>148</v>
      </c>
      <c r="AG36" s="31" t="s">
        <v>147</v>
      </c>
      <c r="AH36" s="31" t="s">
        <v>234</v>
      </c>
      <c r="AI36" s="31" t="s">
        <v>193</v>
      </c>
      <c r="AJ36" s="31"/>
      <c r="AK36" s="31"/>
      <c r="AL36" s="31"/>
      <c r="AM36" s="31"/>
      <c r="AN36" s="31"/>
      <c r="AO36" s="31"/>
    </row>
    <row r="37" customFormat="1" ht="85" customHeight="1" spans="1:41">
      <c r="A37" s="32" t="s">
        <v>20</v>
      </c>
      <c r="B37" s="31" t="s">
        <v>237</v>
      </c>
      <c r="C37" s="31" t="s">
        <v>238</v>
      </c>
      <c r="D37" s="31" t="s">
        <v>220</v>
      </c>
      <c r="E37" s="31" t="s">
        <v>239</v>
      </c>
      <c r="F37" s="31" t="s">
        <v>116</v>
      </c>
      <c r="G37" s="31" t="s">
        <v>222</v>
      </c>
      <c r="H37" s="31" t="s">
        <v>240</v>
      </c>
      <c r="I37" s="30" t="s">
        <v>241</v>
      </c>
      <c r="J37" s="31">
        <v>20</v>
      </c>
      <c r="K37" s="31">
        <v>20</v>
      </c>
      <c r="L37" s="31">
        <v>20</v>
      </c>
      <c r="M37" s="31"/>
      <c r="N37" s="31"/>
      <c r="O37" s="31"/>
      <c r="P37" s="31"/>
      <c r="Q37" s="31"/>
      <c r="R37" s="31"/>
      <c r="S37" s="31"/>
      <c r="T37" s="31"/>
      <c r="U37" s="31"/>
      <c r="V37" s="31"/>
      <c r="W37" s="31"/>
      <c r="X37" s="31" t="s">
        <v>117</v>
      </c>
      <c r="Y37" s="31" t="s">
        <v>118</v>
      </c>
      <c r="Z37" s="31" t="s">
        <v>137</v>
      </c>
      <c r="AA37" s="31" t="s">
        <v>118</v>
      </c>
      <c r="AB37" s="31" t="s">
        <v>118</v>
      </c>
      <c r="AC37" s="31" t="s">
        <v>137</v>
      </c>
      <c r="AD37" s="31">
        <v>15</v>
      </c>
      <c r="AE37" s="31">
        <v>21</v>
      </c>
      <c r="AF37" s="31">
        <v>21</v>
      </c>
      <c r="AG37" s="31" t="s">
        <v>147</v>
      </c>
      <c r="AH37" s="31" t="s">
        <v>242</v>
      </c>
      <c r="AI37" s="31" t="s">
        <v>170</v>
      </c>
      <c r="AJ37" s="31"/>
      <c r="AK37" s="31"/>
      <c r="AL37" s="31"/>
      <c r="AM37" s="31"/>
      <c r="AN37" s="31"/>
      <c r="AO37" s="31"/>
    </row>
    <row r="38" customFormat="1" ht="85" customHeight="1" spans="1:41">
      <c r="A38" s="32" t="s">
        <v>20</v>
      </c>
      <c r="B38" s="31" t="s">
        <v>243</v>
      </c>
      <c r="C38" s="31" t="s">
        <v>244</v>
      </c>
      <c r="D38" s="31" t="s">
        <v>220</v>
      </c>
      <c r="E38" s="31" t="s">
        <v>245</v>
      </c>
      <c r="F38" s="31" t="s">
        <v>116</v>
      </c>
      <c r="G38" s="31" t="s">
        <v>222</v>
      </c>
      <c r="H38" s="31" t="s">
        <v>246</v>
      </c>
      <c r="I38" s="30" t="s">
        <v>247</v>
      </c>
      <c r="J38" s="31">
        <v>20</v>
      </c>
      <c r="K38" s="31">
        <v>20</v>
      </c>
      <c r="L38" s="31">
        <v>20</v>
      </c>
      <c r="M38" s="31"/>
      <c r="N38" s="31"/>
      <c r="O38" s="31"/>
      <c r="P38" s="31"/>
      <c r="Q38" s="31"/>
      <c r="R38" s="31"/>
      <c r="S38" s="31"/>
      <c r="T38" s="31"/>
      <c r="U38" s="31"/>
      <c r="V38" s="31"/>
      <c r="W38" s="31"/>
      <c r="X38" s="31" t="s">
        <v>117</v>
      </c>
      <c r="Y38" s="31" t="s">
        <v>118</v>
      </c>
      <c r="Z38" s="31" t="s">
        <v>137</v>
      </c>
      <c r="AA38" s="31" t="s">
        <v>118</v>
      </c>
      <c r="AB38" s="31" t="s">
        <v>118</v>
      </c>
      <c r="AC38" s="31" t="s">
        <v>137</v>
      </c>
      <c r="AD38" s="31">
        <v>24</v>
      </c>
      <c r="AE38" s="31">
        <v>72</v>
      </c>
      <c r="AF38" s="31">
        <v>72</v>
      </c>
      <c r="AG38" s="31" t="s">
        <v>147</v>
      </c>
      <c r="AH38" s="31" t="s">
        <v>248</v>
      </c>
      <c r="AI38" s="31" t="s">
        <v>249</v>
      </c>
      <c r="AJ38" s="31"/>
      <c r="AK38" s="31"/>
      <c r="AL38" s="31"/>
      <c r="AM38" s="31"/>
      <c r="AN38" s="31"/>
      <c r="AO38" s="31"/>
    </row>
    <row r="39" customFormat="1" ht="127" customHeight="1" spans="1:41">
      <c r="A39" s="32" t="s">
        <v>20</v>
      </c>
      <c r="B39" s="31" t="s">
        <v>250</v>
      </c>
      <c r="C39" s="31" t="s">
        <v>251</v>
      </c>
      <c r="D39" s="31" t="s">
        <v>220</v>
      </c>
      <c r="E39" s="31" t="s">
        <v>252</v>
      </c>
      <c r="F39" s="31" t="s">
        <v>116</v>
      </c>
      <c r="G39" s="31" t="s">
        <v>222</v>
      </c>
      <c r="H39" s="31" t="s">
        <v>253</v>
      </c>
      <c r="I39" s="31" t="s">
        <v>254</v>
      </c>
      <c r="J39" s="31">
        <v>20</v>
      </c>
      <c r="K39" s="31">
        <v>20</v>
      </c>
      <c r="L39" s="31">
        <v>20</v>
      </c>
      <c r="M39" s="31"/>
      <c r="N39" s="31"/>
      <c r="O39" s="31"/>
      <c r="P39" s="31"/>
      <c r="Q39" s="31"/>
      <c r="R39" s="31"/>
      <c r="S39" s="31"/>
      <c r="T39" s="31"/>
      <c r="U39" s="31"/>
      <c r="V39" s="31"/>
      <c r="W39" s="31"/>
      <c r="X39" s="31" t="s">
        <v>117</v>
      </c>
      <c r="Y39" s="31" t="s">
        <v>118</v>
      </c>
      <c r="Z39" s="31" t="s">
        <v>137</v>
      </c>
      <c r="AA39" s="31" t="s">
        <v>118</v>
      </c>
      <c r="AB39" s="31" t="s">
        <v>118</v>
      </c>
      <c r="AC39" s="31" t="s">
        <v>137</v>
      </c>
      <c r="AD39" s="31">
        <v>78</v>
      </c>
      <c r="AE39" s="31">
        <v>212</v>
      </c>
      <c r="AF39" s="31">
        <v>212</v>
      </c>
      <c r="AG39" s="31" t="s">
        <v>147</v>
      </c>
      <c r="AH39" s="31" t="s">
        <v>255</v>
      </c>
      <c r="AI39" s="31" t="s">
        <v>170</v>
      </c>
      <c r="AJ39" s="31"/>
      <c r="AK39" s="31"/>
      <c r="AL39" s="31"/>
      <c r="AM39" s="31"/>
      <c r="AN39" s="31"/>
      <c r="AO39" s="31"/>
    </row>
    <row r="40" customFormat="1" ht="81" customHeight="1" spans="1:41">
      <c r="A40" s="32" t="s">
        <v>20</v>
      </c>
      <c r="B40" s="31" t="s">
        <v>256</v>
      </c>
      <c r="C40" s="31" t="s">
        <v>257</v>
      </c>
      <c r="D40" s="31" t="s">
        <v>220</v>
      </c>
      <c r="E40" s="31" t="s">
        <v>258</v>
      </c>
      <c r="F40" s="31" t="s">
        <v>116</v>
      </c>
      <c r="G40" s="31" t="s">
        <v>222</v>
      </c>
      <c r="H40" s="31" t="s">
        <v>259</v>
      </c>
      <c r="I40" s="30" t="s">
        <v>260</v>
      </c>
      <c r="J40" s="31">
        <v>20</v>
      </c>
      <c r="K40" s="31">
        <v>20</v>
      </c>
      <c r="L40" s="31">
        <v>20</v>
      </c>
      <c r="M40" s="31"/>
      <c r="N40" s="31"/>
      <c r="O40" s="31"/>
      <c r="P40" s="31"/>
      <c r="Q40" s="31"/>
      <c r="R40" s="31"/>
      <c r="S40" s="31"/>
      <c r="T40" s="31"/>
      <c r="U40" s="31"/>
      <c r="V40" s="31"/>
      <c r="W40" s="31"/>
      <c r="X40" s="31" t="s">
        <v>117</v>
      </c>
      <c r="Y40" s="31" t="s">
        <v>118</v>
      </c>
      <c r="Z40" s="31" t="s">
        <v>137</v>
      </c>
      <c r="AA40" s="31" t="s">
        <v>118</v>
      </c>
      <c r="AB40" s="31" t="s">
        <v>118</v>
      </c>
      <c r="AC40" s="31" t="s">
        <v>137</v>
      </c>
      <c r="AD40" s="31">
        <v>27</v>
      </c>
      <c r="AE40" s="31">
        <v>62</v>
      </c>
      <c r="AF40" s="31">
        <v>62</v>
      </c>
      <c r="AG40" s="31" t="s">
        <v>147</v>
      </c>
      <c r="AH40" s="31" t="s">
        <v>261</v>
      </c>
      <c r="AI40" s="31" t="s">
        <v>170</v>
      </c>
      <c r="AJ40" s="31"/>
      <c r="AK40" s="31"/>
      <c r="AL40" s="31"/>
      <c r="AM40" s="31"/>
      <c r="AN40" s="31"/>
      <c r="AO40" s="31"/>
    </row>
    <row r="41" s="3" customFormat="1" ht="90" customHeight="1" spans="1:41">
      <c r="A41" s="32" t="s">
        <v>20</v>
      </c>
      <c r="B41" s="37" t="s">
        <v>262</v>
      </c>
      <c r="C41" s="38" t="s">
        <v>263</v>
      </c>
      <c r="D41" s="39" t="s">
        <v>264</v>
      </c>
      <c r="E41" s="39" t="s">
        <v>221</v>
      </c>
      <c r="F41" s="31" t="s">
        <v>116</v>
      </c>
      <c r="G41" s="31" t="s">
        <v>209</v>
      </c>
      <c r="H41" s="37" t="s">
        <v>265</v>
      </c>
      <c r="I41" s="39">
        <v>13209147273</v>
      </c>
      <c r="J41" s="37">
        <v>10</v>
      </c>
      <c r="K41" s="37"/>
      <c r="L41" s="31"/>
      <c r="M41" s="37"/>
      <c r="N41" s="31"/>
      <c r="O41" s="31"/>
      <c r="P41" s="31">
        <v>10</v>
      </c>
      <c r="Q41" s="31"/>
      <c r="R41" s="31"/>
      <c r="S41" s="31"/>
      <c r="T41" s="31"/>
      <c r="U41" s="31"/>
      <c r="V41" s="31"/>
      <c r="W41" s="31"/>
      <c r="X41" s="31" t="s">
        <v>117</v>
      </c>
      <c r="Y41" s="31" t="s">
        <v>118</v>
      </c>
      <c r="Z41" s="31" t="s">
        <v>118</v>
      </c>
      <c r="AA41" s="31" t="s">
        <v>118</v>
      </c>
      <c r="AB41" s="31" t="s">
        <v>118</v>
      </c>
      <c r="AC41" s="31" t="s">
        <v>137</v>
      </c>
      <c r="AD41" s="47">
        <v>12</v>
      </c>
      <c r="AE41" s="31">
        <v>37</v>
      </c>
      <c r="AF41" s="31">
        <v>37</v>
      </c>
      <c r="AG41" s="33" t="s">
        <v>211</v>
      </c>
      <c r="AH41" s="33" t="s">
        <v>212</v>
      </c>
      <c r="AI41" s="37" t="s">
        <v>213</v>
      </c>
      <c r="AJ41" s="31"/>
      <c r="AK41" s="31"/>
      <c r="AL41" s="31"/>
      <c r="AM41" s="31"/>
      <c r="AN41" s="31"/>
      <c r="AO41" s="31"/>
    </row>
    <row r="42" customFormat="1" ht="114" spans="1:41">
      <c r="A42" s="32" t="s">
        <v>20</v>
      </c>
      <c r="B42" s="40" t="s">
        <v>266</v>
      </c>
      <c r="C42" s="40" t="s">
        <v>267</v>
      </c>
      <c r="D42" s="31" t="s">
        <v>268</v>
      </c>
      <c r="E42" s="31" t="s">
        <v>269</v>
      </c>
      <c r="F42" s="31" t="s">
        <v>116</v>
      </c>
      <c r="G42" s="31" t="s">
        <v>145</v>
      </c>
      <c r="H42" s="33" t="s">
        <v>270</v>
      </c>
      <c r="I42" s="33">
        <v>13488306483</v>
      </c>
      <c r="J42" s="31">
        <v>130</v>
      </c>
      <c r="K42" s="31">
        <v>130</v>
      </c>
      <c r="L42" s="31"/>
      <c r="M42" s="31">
        <v>130</v>
      </c>
      <c r="N42" s="31"/>
      <c r="O42" s="31"/>
      <c r="P42" s="31"/>
      <c r="Q42" s="31"/>
      <c r="R42" s="31"/>
      <c r="S42" s="31"/>
      <c r="T42" s="31"/>
      <c r="U42" s="31"/>
      <c r="V42" s="31"/>
      <c r="W42" s="31"/>
      <c r="X42" s="31" t="s">
        <v>117</v>
      </c>
      <c r="Y42" s="31" t="s">
        <v>118</v>
      </c>
      <c r="Z42" s="31" t="s">
        <v>137</v>
      </c>
      <c r="AA42" s="31" t="s">
        <v>118</v>
      </c>
      <c r="AB42" s="31" t="s">
        <v>118</v>
      </c>
      <c r="AC42" s="31" t="s">
        <v>137</v>
      </c>
      <c r="AD42" s="31">
        <v>153</v>
      </c>
      <c r="AE42" s="31">
        <v>153</v>
      </c>
      <c r="AF42" s="31">
        <v>153</v>
      </c>
      <c r="AG42" s="31" t="s">
        <v>147</v>
      </c>
      <c r="AH42" s="31" t="s">
        <v>271</v>
      </c>
      <c r="AI42" s="31" t="s">
        <v>272</v>
      </c>
      <c r="AJ42" s="31"/>
      <c r="AK42" s="31"/>
      <c r="AL42" s="31"/>
      <c r="AM42" s="31"/>
      <c r="AN42" s="31"/>
      <c r="AO42" s="31"/>
    </row>
    <row r="43" customFormat="1" ht="57" spans="1:41">
      <c r="A43" s="32" t="s">
        <v>20</v>
      </c>
      <c r="B43" s="40" t="s">
        <v>273</v>
      </c>
      <c r="C43" s="31" t="s">
        <v>274</v>
      </c>
      <c r="D43" s="31" t="s">
        <v>268</v>
      </c>
      <c r="E43" s="31" t="s">
        <v>275</v>
      </c>
      <c r="F43" s="31" t="s">
        <v>116</v>
      </c>
      <c r="G43" s="31" t="s">
        <v>145</v>
      </c>
      <c r="H43" s="33" t="s">
        <v>276</v>
      </c>
      <c r="I43" s="33">
        <v>18791156658</v>
      </c>
      <c r="J43" s="31">
        <v>30</v>
      </c>
      <c r="K43" s="31">
        <v>30</v>
      </c>
      <c r="L43" s="31"/>
      <c r="M43" s="31">
        <v>30</v>
      </c>
      <c r="N43" s="31"/>
      <c r="O43" s="31"/>
      <c r="P43" s="31"/>
      <c r="Q43" s="31"/>
      <c r="R43" s="31"/>
      <c r="S43" s="31"/>
      <c r="T43" s="31"/>
      <c r="U43" s="31"/>
      <c r="V43" s="31"/>
      <c r="W43" s="31"/>
      <c r="X43" s="31" t="s">
        <v>117</v>
      </c>
      <c r="Y43" s="31" t="s">
        <v>118</v>
      </c>
      <c r="Z43" s="31" t="s">
        <v>137</v>
      </c>
      <c r="AA43" s="31" t="s">
        <v>118</v>
      </c>
      <c r="AB43" s="31" t="s">
        <v>118</v>
      </c>
      <c r="AC43" s="31" t="s">
        <v>137</v>
      </c>
      <c r="AD43" s="31">
        <v>116</v>
      </c>
      <c r="AE43" s="31">
        <v>116</v>
      </c>
      <c r="AF43" s="31">
        <v>116</v>
      </c>
      <c r="AG43" s="31" t="s">
        <v>147</v>
      </c>
      <c r="AH43" s="31" t="s">
        <v>277</v>
      </c>
      <c r="AI43" s="31" t="s">
        <v>272</v>
      </c>
      <c r="AJ43" s="31"/>
      <c r="AK43" s="31"/>
      <c r="AL43" s="31"/>
      <c r="AM43" s="31"/>
      <c r="AN43" s="31"/>
      <c r="AO43" s="31"/>
    </row>
    <row r="44" customFormat="1" ht="66" customHeight="1" spans="1:41">
      <c r="A44" s="32" t="s">
        <v>20</v>
      </c>
      <c r="B44" s="40" t="s">
        <v>278</v>
      </c>
      <c r="C44" s="31" t="s">
        <v>279</v>
      </c>
      <c r="D44" s="31" t="s">
        <v>268</v>
      </c>
      <c r="E44" s="31" t="s">
        <v>280</v>
      </c>
      <c r="F44" s="31" t="s">
        <v>116</v>
      </c>
      <c r="G44" s="31" t="s">
        <v>145</v>
      </c>
      <c r="H44" s="33" t="s">
        <v>281</v>
      </c>
      <c r="I44" s="33">
        <v>18992457833</v>
      </c>
      <c r="J44" s="31">
        <v>30</v>
      </c>
      <c r="K44" s="31">
        <v>30</v>
      </c>
      <c r="L44" s="31"/>
      <c r="M44" s="31">
        <v>30</v>
      </c>
      <c r="N44" s="31"/>
      <c r="O44" s="31"/>
      <c r="P44" s="31"/>
      <c r="Q44" s="31"/>
      <c r="R44" s="31"/>
      <c r="S44" s="31"/>
      <c r="T44" s="31"/>
      <c r="U44" s="31"/>
      <c r="V44" s="31"/>
      <c r="W44" s="31"/>
      <c r="X44" s="31" t="s">
        <v>117</v>
      </c>
      <c r="Y44" s="31" t="s">
        <v>118</v>
      </c>
      <c r="Z44" s="31" t="s">
        <v>137</v>
      </c>
      <c r="AA44" s="31" t="s">
        <v>118</v>
      </c>
      <c r="AB44" s="31" t="s">
        <v>118</v>
      </c>
      <c r="AC44" s="31" t="s">
        <v>137</v>
      </c>
      <c r="AD44" s="31">
        <v>144</v>
      </c>
      <c r="AE44" s="31">
        <v>144</v>
      </c>
      <c r="AF44" s="31">
        <v>144</v>
      </c>
      <c r="AG44" s="31" t="s">
        <v>147</v>
      </c>
      <c r="AH44" s="31" t="s">
        <v>282</v>
      </c>
      <c r="AI44" s="31" t="s">
        <v>272</v>
      </c>
      <c r="AJ44" s="31"/>
      <c r="AK44" s="31"/>
      <c r="AL44" s="31"/>
      <c r="AM44" s="31"/>
      <c r="AN44" s="31"/>
      <c r="AO44" s="31"/>
    </row>
    <row r="45" customFormat="1" ht="92" customHeight="1" spans="1:41">
      <c r="A45" s="32" t="s">
        <v>20</v>
      </c>
      <c r="B45" s="40" t="s">
        <v>283</v>
      </c>
      <c r="C45" s="31" t="s">
        <v>284</v>
      </c>
      <c r="D45" s="31" t="s">
        <v>268</v>
      </c>
      <c r="E45" s="31" t="s">
        <v>285</v>
      </c>
      <c r="F45" s="31" t="s">
        <v>116</v>
      </c>
      <c r="G45" s="31" t="s">
        <v>145</v>
      </c>
      <c r="H45" s="33" t="s">
        <v>286</v>
      </c>
      <c r="I45" s="33">
        <v>13991420914</v>
      </c>
      <c r="J45" s="31">
        <v>30</v>
      </c>
      <c r="K45" s="31">
        <v>30</v>
      </c>
      <c r="L45" s="31"/>
      <c r="M45" s="31">
        <v>30</v>
      </c>
      <c r="N45" s="31"/>
      <c r="O45" s="31"/>
      <c r="P45" s="31"/>
      <c r="Q45" s="31"/>
      <c r="R45" s="31"/>
      <c r="S45" s="31"/>
      <c r="T45" s="31"/>
      <c r="U45" s="31"/>
      <c r="V45" s="31"/>
      <c r="W45" s="31"/>
      <c r="X45" s="31" t="s">
        <v>117</v>
      </c>
      <c r="Y45" s="31" t="s">
        <v>118</v>
      </c>
      <c r="Z45" s="31" t="s">
        <v>137</v>
      </c>
      <c r="AA45" s="31" t="s">
        <v>118</v>
      </c>
      <c r="AB45" s="31" t="s">
        <v>118</v>
      </c>
      <c r="AC45" s="31" t="s">
        <v>137</v>
      </c>
      <c r="AD45" s="31">
        <v>138</v>
      </c>
      <c r="AE45" s="31">
        <v>138</v>
      </c>
      <c r="AF45" s="31">
        <v>138</v>
      </c>
      <c r="AG45" s="31" t="s">
        <v>147</v>
      </c>
      <c r="AH45" s="31" t="s">
        <v>287</v>
      </c>
      <c r="AI45" s="31" t="s">
        <v>272</v>
      </c>
      <c r="AJ45" s="31"/>
      <c r="AK45" s="31"/>
      <c r="AL45" s="31"/>
      <c r="AM45" s="31"/>
      <c r="AN45" s="31"/>
      <c r="AO45" s="31"/>
    </row>
    <row r="46" s="3" customFormat="1" ht="83" customHeight="1" spans="1:41">
      <c r="A46" s="32" t="s">
        <v>20</v>
      </c>
      <c r="B46" s="40" t="s">
        <v>288</v>
      </c>
      <c r="C46" s="31" t="s">
        <v>289</v>
      </c>
      <c r="D46" s="31" t="s">
        <v>268</v>
      </c>
      <c r="E46" s="31" t="s">
        <v>290</v>
      </c>
      <c r="F46" s="31" t="s">
        <v>116</v>
      </c>
      <c r="G46" s="31" t="s">
        <v>145</v>
      </c>
      <c r="H46" s="31" t="s">
        <v>291</v>
      </c>
      <c r="I46" s="31">
        <v>18992491397</v>
      </c>
      <c r="J46" s="31">
        <v>30</v>
      </c>
      <c r="K46" s="31">
        <v>30</v>
      </c>
      <c r="L46" s="31"/>
      <c r="M46" s="31">
        <v>30</v>
      </c>
      <c r="N46" s="31"/>
      <c r="O46" s="31"/>
      <c r="P46" s="31"/>
      <c r="Q46" s="31"/>
      <c r="R46" s="31"/>
      <c r="S46" s="31"/>
      <c r="T46" s="31"/>
      <c r="U46" s="31"/>
      <c r="V46" s="31"/>
      <c r="W46" s="31"/>
      <c r="X46" s="31" t="s">
        <v>117</v>
      </c>
      <c r="Y46" s="31" t="s">
        <v>118</v>
      </c>
      <c r="Z46" s="31" t="s">
        <v>137</v>
      </c>
      <c r="AA46" s="31" t="s">
        <v>118</v>
      </c>
      <c r="AB46" s="31" t="s">
        <v>118</v>
      </c>
      <c r="AC46" s="31" t="s">
        <v>137</v>
      </c>
      <c r="AD46" s="31">
        <v>56</v>
      </c>
      <c r="AE46" s="31">
        <v>142</v>
      </c>
      <c r="AF46" s="31">
        <v>378</v>
      </c>
      <c r="AG46" s="31" t="s">
        <v>147</v>
      </c>
      <c r="AH46" s="31" t="s">
        <v>292</v>
      </c>
      <c r="AI46" s="40" t="s">
        <v>272</v>
      </c>
      <c r="AJ46" s="31"/>
      <c r="AK46" s="31"/>
      <c r="AL46" s="31"/>
      <c r="AM46" s="31"/>
      <c r="AN46" s="31"/>
      <c r="AO46" s="31"/>
    </row>
    <row r="47" customFormat="1" ht="78" customHeight="1" spans="1:41">
      <c r="A47" s="32" t="s">
        <v>20</v>
      </c>
      <c r="B47" s="40" t="s">
        <v>293</v>
      </c>
      <c r="C47" s="31" t="s">
        <v>294</v>
      </c>
      <c r="D47" s="31" t="s">
        <v>268</v>
      </c>
      <c r="E47" s="31" t="s">
        <v>269</v>
      </c>
      <c r="F47" s="31" t="s">
        <v>116</v>
      </c>
      <c r="G47" s="31" t="s">
        <v>145</v>
      </c>
      <c r="H47" s="33" t="s">
        <v>270</v>
      </c>
      <c r="I47" s="33">
        <v>13488306483</v>
      </c>
      <c r="J47" s="31">
        <v>50</v>
      </c>
      <c r="K47" s="31">
        <v>50</v>
      </c>
      <c r="L47" s="31">
        <v>50</v>
      </c>
      <c r="M47" s="31"/>
      <c r="N47" s="31"/>
      <c r="O47" s="31"/>
      <c r="P47" s="31"/>
      <c r="Q47" s="31"/>
      <c r="R47" s="31"/>
      <c r="S47" s="31"/>
      <c r="T47" s="31"/>
      <c r="U47" s="31"/>
      <c r="V47" s="31"/>
      <c r="W47" s="31"/>
      <c r="X47" s="31" t="s">
        <v>117</v>
      </c>
      <c r="Y47" s="31" t="s">
        <v>118</v>
      </c>
      <c r="Z47" s="31" t="s">
        <v>137</v>
      </c>
      <c r="AA47" s="31" t="s">
        <v>118</v>
      </c>
      <c r="AB47" s="31" t="s">
        <v>118</v>
      </c>
      <c r="AC47" s="31" t="s">
        <v>137</v>
      </c>
      <c r="AD47" s="31">
        <v>153</v>
      </c>
      <c r="AE47" s="31">
        <v>153</v>
      </c>
      <c r="AF47" s="31">
        <v>153</v>
      </c>
      <c r="AG47" s="31" t="s">
        <v>147</v>
      </c>
      <c r="AH47" s="31" t="s">
        <v>295</v>
      </c>
      <c r="AI47" s="31" t="s">
        <v>296</v>
      </c>
      <c r="AJ47" s="31"/>
      <c r="AK47" s="31"/>
      <c r="AL47" s="31"/>
      <c r="AM47" s="31"/>
      <c r="AN47" s="31"/>
      <c r="AO47" s="31"/>
    </row>
    <row r="48" customFormat="1" ht="71.25" spans="1:41">
      <c r="A48" s="32" t="s">
        <v>20</v>
      </c>
      <c r="B48" s="40" t="s">
        <v>297</v>
      </c>
      <c r="C48" s="31" t="s">
        <v>298</v>
      </c>
      <c r="D48" s="31" t="s">
        <v>268</v>
      </c>
      <c r="E48" s="31" t="s">
        <v>290</v>
      </c>
      <c r="F48" s="31" t="s">
        <v>116</v>
      </c>
      <c r="G48" s="31" t="s">
        <v>145</v>
      </c>
      <c r="H48" s="33" t="s">
        <v>291</v>
      </c>
      <c r="I48" s="33">
        <v>18992491397</v>
      </c>
      <c r="J48" s="31">
        <v>50</v>
      </c>
      <c r="K48" s="31">
        <v>50</v>
      </c>
      <c r="L48" s="31">
        <v>50</v>
      </c>
      <c r="M48" s="31"/>
      <c r="N48" s="31"/>
      <c r="O48" s="31"/>
      <c r="P48" s="31"/>
      <c r="Q48" s="31"/>
      <c r="R48" s="31"/>
      <c r="S48" s="31"/>
      <c r="T48" s="31"/>
      <c r="U48" s="31"/>
      <c r="V48" s="31"/>
      <c r="W48" s="31"/>
      <c r="X48" s="31" t="s">
        <v>117</v>
      </c>
      <c r="Y48" s="31" t="s">
        <v>118</v>
      </c>
      <c r="Z48" s="31" t="s">
        <v>137</v>
      </c>
      <c r="AA48" s="31" t="s">
        <v>118</v>
      </c>
      <c r="AB48" s="31" t="s">
        <v>118</v>
      </c>
      <c r="AC48" s="31" t="s">
        <v>137</v>
      </c>
      <c r="AD48" s="31">
        <v>115</v>
      </c>
      <c r="AE48" s="31">
        <v>115</v>
      </c>
      <c r="AF48" s="31">
        <v>115</v>
      </c>
      <c r="AG48" s="31" t="s">
        <v>147</v>
      </c>
      <c r="AH48" s="31" t="s">
        <v>299</v>
      </c>
      <c r="AI48" s="31" t="s">
        <v>296</v>
      </c>
      <c r="AJ48" s="31"/>
      <c r="AK48" s="31"/>
      <c r="AL48" s="31"/>
      <c r="AM48" s="31"/>
      <c r="AN48" s="31"/>
      <c r="AO48" s="31"/>
    </row>
    <row r="49" customFormat="1" ht="71.25" spans="1:41">
      <c r="A49" s="32" t="s">
        <v>20</v>
      </c>
      <c r="B49" s="40" t="s">
        <v>300</v>
      </c>
      <c r="C49" s="31" t="s">
        <v>298</v>
      </c>
      <c r="D49" s="31" t="s">
        <v>268</v>
      </c>
      <c r="E49" s="31" t="s">
        <v>301</v>
      </c>
      <c r="F49" s="31" t="s">
        <v>116</v>
      </c>
      <c r="G49" s="31" t="s">
        <v>145</v>
      </c>
      <c r="H49" s="33" t="s">
        <v>302</v>
      </c>
      <c r="I49" s="33">
        <v>18391925555</v>
      </c>
      <c r="J49" s="31">
        <v>50</v>
      </c>
      <c r="K49" s="31">
        <v>50</v>
      </c>
      <c r="L49" s="31">
        <v>50</v>
      </c>
      <c r="M49" s="31"/>
      <c r="N49" s="31"/>
      <c r="O49" s="31"/>
      <c r="P49" s="31"/>
      <c r="Q49" s="31"/>
      <c r="R49" s="31"/>
      <c r="S49" s="31"/>
      <c r="T49" s="31"/>
      <c r="U49" s="31"/>
      <c r="V49" s="31"/>
      <c r="W49" s="31"/>
      <c r="X49" s="31" t="s">
        <v>117</v>
      </c>
      <c r="Y49" s="31" t="s">
        <v>118</v>
      </c>
      <c r="Z49" s="31" t="s">
        <v>137</v>
      </c>
      <c r="AA49" s="31" t="s">
        <v>118</v>
      </c>
      <c r="AB49" s="31" t="s">
        <v>118</v>
      </c>
      <c r="AC49" s="31" t="s">
        <v>137</v>
      </c>
      <c r="AD49" s="31">
        <v>154</v>
      </c>
      <c r="AE49" s="31">
        <v>154</v>
      </c>
      <c r="AF49" s="31">
        <v>154</v>
      </c>
      <c r="AG49" s="31" t="s">
        <v>147</v>
      </c>
      <c r="AH49" s="31" t="s">
        <v>303</v>
      </c>
      <c r="AI49" s="31" t="s">
        <v>296</v>
      </c>
      <c r="AJ49" s="31"/>
      <c r="AK49" s="31"/>
      <c r="AL49" s="31"/>
      <c r="AM49" s="31"/>
      <c r="AN49" s="31"/>
      <c r="AO49" s="31"/>
    </row>
    <row r="50" customFormat="1" ht="71.25" spans="1:41">
      <c r="A50" s="32" t="s">
        <v>20</v>
      </c>
      <c r="B50" s="40" t="s">
        <v>304</v>
      </c>
      <c r="C50" s="31" t="s">
        <v>279</v>
      </c>
      <c r="D50" s="31" t="s">
        <v>268</v>
      </c>
      <c r="E50" s="31" t="s">
        <v>280</v>
      </c>
      <c r="F50" s="31" t="s">
        <v>116</v>
      </c>
      <c r="G50" s="31" t="s">
        <v>145</v>
      </c>
      <c r="H50" s="33" t="s">
        <v>281</v>
      </c>
      <c r="I50" s="33">
        <v>18992457833</v>
      </c>
      <c r="J50" s="31">
        <v>50</v>
      </c>
      <c r="K50" s="31">
        <v>50</v>
      </c>
      <c r="L50" s="31">
        <v>50</v>
      </c>
      <c r="M50" s="31"/>
      <c r="N50" s="31"/>
      <c r="O50" s="31"/>
      <c r="P50" s="31"/>
      <c r="Q50" s="31"/>
      <c r="R50" s="31"/>
      <c r="S50" s="31"/>
      <c r="T50" s="31"/>
      <c r="U50" s="31"/>
      <c r="V50" s="31"/>
      <c r="W50" s="31"/>
      <c r="X50" s="31" t="s">
        <v>117</v>
      </c>
      <c r="Y50" s="31" t="s">
        <v>118</v>
      </c>
      <c r="Z50" s="31" t="s">
        <v>137</v>
      </c>
      <c r="AA50" s="31" t="s">
        <v>118</v>
      </c>
      <c r="AB50" s="31" t="s">
        <v>118</v>
      </c>
      <c r="AC50" s="31" t="s">
        <v>137</v>
      </c>
      <c r="AD50" s="31">
        <v>147</v>
      </c>
      <c r="AE50" s="31">
        <v>147</v>
      </c>
      <c r="AF50" s="31">
        <v>147</v>
      </c>
      <c r="AG50" s="31" t="s">
        <v>147</v>
      </c>
      <c r="AH50" s="31" t="s">
        <v>305</v>
      </c>
      <c r="AI50" s="31" t="s">
        <v>296</v>
      </c>
      <c r="AJ50" s="31"/>
      <c r="AK50" s="31"/>
      <c r="AL50" s="31"/>
      <c r="AM50" s="31"/>
      <c r="AN50" s="31"/>
      <c r="AO50" s="31"/>
    </row>
    <row r="51" customFormat="1" ht="71.25" spans="1:41">
      <c r="A51" s="32" t="s">
        <v>20</v>
      </c>
      <c r="B51" s="40" t="s">
        <v>306</v>
      </c>
      <c r="C51" s="31" t="s">
        <v>274</v>
      </c>
      <c r="D51" s="31" t="s">
        <v>268</v>
      </c>
      <c r="E51" s="31" t="s">
        <v>275</v>
      </c>
      <c r="F51" s="31" t="s">
        <v>116</v>
      </c>
      <c r="G51" s="31" t="s">
        <v>145</v>
      </c>
      <c r="H51" s="33" t="s">
        <v>276</v>
      </c>
      <c r="I51" s="33">
        <v>18791156658</v>
      </c>
      <c r="J51" s="31">
        <v>50</v>
      </c>
      <c r="K51" s="31">
        <v>50</v>
      </c>
      <c r="L51" s="31">
        <v>50</v>
      </c>
      <c r="M51" s="31"/>
      <c r="N51" s="31"/>
      <c r="O51" s="31"/>
      <c r="P51" s="31"/>
      <c r="Q51" s="31"/>
      <c r="R51" s="31"/>
      <c r="S51" s="31"/>
      <c r="T51" s="31"/>
      <c r="U51" s="31"/>
      <c r="V51" s="31"/>
      <c r="W51" s="31"/>
      <c r="X51" s="31" t="s">
        <v>117</v>
      </c>
      <c r="Y51" s="31" t="s">
        <v>118</v>
      </c>
      <c r="Z51" s="31" t="s">
        <v>137</v>
      </c>
      <c r="AA51" s="31" t="s">
        <v>118</v>
      </c>
      <c r="AB51" s="31" t="s">
        <v>118</v>
      </c>
      <c r="AC51" s="31" t="s">
        <v>137</v>
      </c>
      <c r="AD51" s="31">
        <v>116</v>
      </c>
      <c r="AE51" s="31">
        <v>116</v>
      </c>
      <c r="AF51" s="31">
        <v>116</v>
      </c>
      <c r="AG51" s="31" t="s">
        <v>147</v>
      </c>
      <c r="AH51" s="31" t="s">
        <v>307</v>
      </c>
      <c r="AI51" s="31" t="s">
        <v>296</v>
      </c>
      <c r="AJ51" s="31"/>
      <c r="AK51" s="31"/>
      <c r="AL51" s="31"/>
      <c r="AM51" s="31"/>
      <c r="AN51" s="31"/>
      <c r="AO51" s="31"/>
    </row>
    <row r="52" customFormat="1" ht="71.25" spans="1:41">
      <c r="A52" s="32" t="s">
        <v>20</v>
      </c>
      <c r="B52" s="40" t="s">
        <v>308</v>
      </c>
      <c r="C52" s="31" t="s">
        <v>309</v>
      </c>
      <c r="D52" s="31" t="s">
        <v>268</v>
      </c>
      <c r="E52" s="31" t="s">
        <v>310</v>
      </c>
      <c r="F52" s="31" t="s">
        <v>116</v>
      </c>
      <c r="G52" s="31" t="s">
        <v>145</v>
      </c>
      <c r="H52" s="33" t="s">
        <v>311</v>
      </c>
      <c r="I52" s="33">
        <v>15029891118</v>
      </c>
      <c r="J52" s="31">
        <v>20</v>
      </c>
      <c r="K52" s="31">
        <v>20</v>
      </c>
      <c r="L52" s="31">
        <v>20</v>
      </c>
      <c r="M52" s="31"/>
      <c r="N52" s="31"/>
      <c r="O52" s="31"/>
      <c r="P52" s="31"/>
      <c r="Q52" s="31"/>
      <c r="R52" s="31"/>
      <c r="S52" s="31"/>
      <c r="T52" s="31"/>
      <c r="U52" s="31"/>
      <c r="V52" s="31"/>
      <c r="W52" s="31"/>
      <c r="X52" s="31" t="s">
        <v>117</v>
      </c>
      <c r="Y52" s="31" t="s">
        <v>118</v>
      </c>
      <c r="Z52" s="31" t="s">
        <v>137</v>
      </c>
      <c r="AA52" s="31" t="s">
        <v>118</v>
      </c>
      <c r="AB52" s="31" t="s">
        <v>118</v>
      </c>
      <c r="AC52" s="31" t="s">
        <v>137</v>
      </c>
      <c r="AD52" s="31">
        <v>61</v>
      </c>
      <c r="AE52" s="31">
        <v>61</v>
      </c>
      <c r="AF52" s="31">
        <v>61</v>
      </c>
      <c r="AG52" s="31" t="s">
        <v>147</v>
      </c>
      <c r="AH52" s="31" t="s">
        <v>312</v>
      </c>
      <c r="AI52" s="31" t="s">
        <v>313</v>
      </c>
      <c r="AJ52" s="31"/>
      <c r="AK52" s="31"/>
      <c r="AL52" s="31"/>
      <c r="AM52" s="31"/>
      <c r="AN52" s="31"/>
      <c r="AO52" s="31"/>
    </row>
    <row r="53" customFormat="1" ht="71.25" spans="1:41">
      <c r="A53" s="32" t="s">
        <v>20</v>
      </c>
      <c r="B53" s="40" t="s">
        <v>314</v>
      </c>
      <c r="C53" s="31" t="s">
        <v>315</v>
      </c>
      <c r="D53" s="31" t="s">
        <v>268</v>
      </c>
      <c r="E53" s="31" t="s">
        <v>316</v>
      </c>
      <c r="F53" s="31" t="s">
        <v>116</v>
      </c>
      <c r="G53" s="31" t="s">
        <v>145</v>
      </c>
      <c r="H53" s="33" t="s">
        <v>317</v>
      </c>
      <c r="I53" s="33">
        <v>15229545678</v>
      </c>
      <c r="J53" s="31">
        <v>20</v>
      </c>
      <c r="K53" s="31">
        <v>20</v>
      </c>
      <c r="L53" s="31">
        <v>20</v>
      </c>
      <c r="M53" s="31"/>
      <c r="N53" s="31"/>
      <c r="O53" s="31"/>
      <c r="P53" s="31"/>
      <c r="Q53" s="31"/>
      <c r="R53" s="31"/>
      <c r="S53" s="31"/>
      <c r="T53" s="31"/>
      <c r="U53" s="31"/>
      <c r="V53" s="31"/>
      <c r="W53" s="31"/>
      <c r="X53" s="31" t="s">
        <v>117</v>
      </c>
      <c r="Y53" s="31" t="s">
        <v>118</v>
      </c>
      <c r="Z53" s="31" t="s">
        <v>137</v>
      </c>
      <c r="AA53" s="31" t="s">
        <v>118</v>
      </c>
      <c r="AB53" s="31" t="s">
        <v>118</v>
      </c>
      <c r="AC53" s="31" t="s">
        <v>137</v>
      </c>
      <c r="AD53" s="31">
        <v>70</v>
      </c>
      <c r="AE53" s="31">
        <v>70</v>
      </c>
      <c r="AF53" s="31">
        <v>70</v>
      </c>
      <c r="AG53" s="31" t="s">
        <v>147</v>
      </c>
      <c r="AH53" s="31" t="s">
        <v>318</v>
      </c>
      <c r="AI53" s="31" t="s">
        <v>313</v>
      </c>
      <c r="AJ53" s="31"/>
      <c r="AK53" s="31"/>
      <c r="AL53" s="31"/>
      <c r="AM53" s="31"/>
      <c r="AN53" s="31"/>
      <c r="AO53" s="31"/>
    </row>
    <row r="54" customFormat="1" ht="57" spans="1:41">
      <c r="A54" s="32" t="s">
        <v>20</v>
      </c>
      <c r="B54" s="31" t="s">
        <v>319</v>
      </c>
      <c r="C54" s="31" t="s">
        <v>309</v>
      </c>
      <c r="D54" s="31" t="s">
        <v>268</v>
      </c>
      <c r="E54" s="31" t="s">
        <v>310</v>
      </c>
      <c r="F54" s="31" t="s">
        <v>116</v>
      </c>
      <c r="G54" s="31" t="s">
        <v>145</v>
      </c>
      <c r="H54" s="33" t="s">
        <v>311</v>
      </c>
      <c r="I54" s="33">
        <v>15029891118</v>
      </c>
      <c r="J54" s="31">
        <v>5</v>
      </c>
      <c r="K54" s="31">
        <v>5</v>
      </c>
      <c r="L54" s="31">
        <v>5</v>
      </c>
      <c r="M54" s="31"/>
      <c r="N54" s="31"/>
      <c r="O54" s="31"/>
      <c r="P54" s="31"/>
      <c r="Q54" s="31"/>
      <c r="R54" s="31"/>
      <c r="S54" s="31"/>
      <c r="T54" s="31"/>
      <c r="U54" s="31"/>
      <c r="V54" s="31"/>
      <c r="W54" s="31"/>
      <c r="X54" s="31" t="s">
        <v>117</v>
      </c>
      <c r="Y54" s="31" t="s">
        <v>118</v>
      </c>
      <c r="Z54" s="31" t="s">
        <v>137</v>
      </c>
      <c r="AA54" s="31" t="s">
        <v>118</v>
      </c>
      <c r="AB54" s="31" t="s">
        <v>118</v>
      </c>
      <c r="AC54" s="31" t="s">
        <v>137</v>
      </c>
      <c r="AD54" s="31">
        <v>64</v>
      </c>
      <c r="AE54" s="31">
        <v>64</v>
      </c>
      <c r="AF54" s="31">
        <v>64</v>
      </c>
      <c r="AG54" s="31" t="s">
        <v>147</v>
      </c>
      <c r="AH54" s="31" t="s">
        <v>312</v>
      </c>
      <c r="AI54" s="31" t="s">
        <v>320</v>
      </c>
      <c r="AJ54" s="31"/>
      <c r="AK54" s="31"/>
      <c r="AL54" s="31"/>
      <c r="AM54" s="31"/>
      <c r="AN54" s="31"/>
      <c r="AO54" s="31"/>
    </row>
    <row r="55" customFormat="1" ht="57" spans="1:41">
      <c r="A55" s="32" t="s">
        <v>20</v>
      </c>
      <c r="B55" s="31" t="s">
        <v>321</v>
      </c>
      <c r="C55" s="31" t="s">
        <v>315</v>
      </c>
      <c r="D55" s="31" t="s">
        <v>268</v>
      </c>
      <c r="E55" s="31" t="s">
        <v>316</v>
      </c>
      <c r="F55" s="31" t="s">
        <v>116</v>
      </c>
      <c r="G55" s="31" t="s">
        <v>145</v>
      </c>
      <c r="H55" s="33" t="s">
        <v>317</v>
      </c>
      <c r="I55" s="33">
        <v>15229545678</v>
      </c>
      <c r="J55" s="31">
        <v>15</v>
      </c>
      <c r="K55" s="31">
        <v>15</v>
      </c>
      <c r="L55" s="31">
        <v>15</v>
      </c>
      <c r="M55" s="31"/>
      <c r="N55" s="31"/>
      <c r="O55" s="31"/>
      <c r="P55" s="31"/>
      <c r="Q55" s="31"/>
      <c r="R55" s="31"/>
      <c r="S55" s="31"/>
      <c r="T55" s="31"/>
      <c r="U55" s="31"/>
      <c r="V55" s="31"/>
      <c r="W55" s="31"/>
      <c r="X55" s="31" t="s">
        <v>117</v>
      </c>
      <c r="Y55" s="31" t="s">
        <v>118</v>
      </c>
      <c r="Z55" s="31" t="s">
        <v>137</v>
      </c>
      <c r="AA55" s="31" t="s">
        <v>118</v>
      </c>
      <c r="AB55" s="31" t="s">
        <v>118</v>
      </c>
      <c r="AC55" s="31" t="s">
        <v>137</v>
      </c>
      <c r="AD55" s="31">
        <v>74</v>
      </c>
      <c r="AE55" s="31">
        <v>74</v>
      </c>
      <c r="AF55" s="31">
        <v>74</v>
      </c>
      <c r="AG55" s="31" t="s">
        <v>147</v>
      </c>
      <c r="AH55" s="31" t="s">
        <v>322</v>
      </c>
      <c r="AI55" s="31" t="s">
        <v>320</v>
      </c>
      <c r="AJ55" s="31"/>
      <c r="AK55" s="31"/>
      <c r="AL55" s="31"/>
      <c r="AM55" s="31"/>
      <c r="AN55" s="31"/>
      <c r="AO55" s="31"/>
    </row>
    <row r="56" customFormat="1" ht="57" spans="1:41">
      <c r="A56" s="32" t="s">
        <v>20</v>
      </c>
      <c r="B56" s="31" t="s">
        <v>323</v>
      </c>
      <c r="C56" s="31" t="s">
        <v>324</v>
      </c>
      <c r="D56" s="31" t="s">
        <v>268</v>
      </c>
      <c r="E56" s="31" t="s">
        <v>285</v>
      </c>
      <c r="F56" s="31" t="s">
        <v>116</v>
      </c>
      <c r="G56" s="31" t="s">
        <v>145</v>
      </c>
      <c r="H56" s="33" t="s">
        <v>286</v>
      </c>
      <c r="I56" s="33">
        <v>13991420914</v>
      </c>
      <c r="J56" s="33">
        <v>10</v>
      </c>
      <c r="K56" s="31">
        <v>10</v>
      </c>
      <c r="L56" s="31">
        <v>10</v>
      </c>
      <c r="M56" s="31"/>
      <c r="N56" s="31"/>
      <c r="O56" s="31"/>
      <c r="P56" s="31"/>
      <c r="Q56" s="31"/>
      <c r="R56" s="31"/>
      <c r="S56" s="31"/>
      <c r="T56" s="31"/>
      <c r="U56" s="31"/>
      <c r="V56" s="31"/>
      <c r="W56" s="31"/>
      <c r="X56" s="31" t="s">
        <v>117</v>
      </c>
      <c r="Y56" s="31" t="s">
        <v>118</v>
      </c>
      <c r="Z56" s="31" t="s">
        <v>137</v>
      </c>
      <c r="AA56" s="31" t="s">
        <v>118</v>
      </c>
      <c r="AB56" s="31" t="s">
        <v>118</v>
      </c>
      <c r="AC56" s="31" t="s">
        <v>137</v>
      </c>
      <c r="AD56" s="31">
        <v>142</v>
      </c>
      <c r="AE56" s="31">
        <v>142</v>
      </c>
      <c r="AF56" s="31">
        <v>142</v>
      </c>
      <c r="AG56" s="31" t="s">
        <v>147</v>
      </c>
      <c r="AH56" s="31" t="s">
        <v>325</v>
      </c>
      <c r="AI56" s="31" t="s">
        <v>320</v>
      </c>
      <c r="AJ56" s="31"/>
      <c r="AK56" s="31"/>
      <c r="AL56" s="31"/>
      <c r="AM56" s="31"/>
      <c r="AN56" s="31"/>
      <c r="AO56" s="31"/>
    </row>
    <row r="57" customFormat="1" ht="71.25" spans="1:41">
      <c r="A57" s="32" t="s">
        <v>20</v>
      </c>
      <c r="B57" s="31" t="s">
        <v>326</v>
      </c>
      <c r="C57" s="31" t="s">
        <v>327</v>
      </c>
      <c r="D57" s="31" t="s">
        <v>268</v>
      </c>
      <c r="E57" s="31" t="s">
        <v>269</v>
      </c>
      <c r="F57" s="31" t="s">
        <v>116</v>
      </c>
      <c r="G57" s="31" t="s">
        <v>145</v>
      </c>
      <c r="H57" s="33" t="s">
        <v>270</v>
      </c>
      <c r="I57" s="33">
        <v>13488306483</v>
      </c>
      <c r="J57" s="31">
        <v>24</v>
      </c>
      <c r="K57" s="31">
        <v>24</v>
      </c>
      <c r="L57" s="31"/>
      <c r="M57" s="31"/>
      <c r="N57" s="31"/>
      <c r="O57" s="31">
        <v>24</v>
      </c>
      <c r="P57" s="31"/>
      <c r="Q57" s="31"/>
      <c r="R57" s="31"/>
      <c r="S57" s="31"/>
      <c r="T57" s="31"/>
      <c r="U57" s="31"/>
      <c r="V57" s="31"/>
      <c r="W57" s="31"/>
      <c r="X57" s="31" t="s">
        <v>117</v>
      </c>
      <c r="Y57" s="31" t="s">
        <v>118</v>
      </c>
      <c r="Z57" s="31" t="s">
        <v>137</v>
      </c>
      <c r="AA57" s="31" t="s">
        <v>118</v>
      </c>
      <c r="AB57" s="31" t="s">
        <v>118</v>
      </c>
      <c r="AC57" s="31" t="s">
        <v>137</v>
      </c>
      <c r="AD57" s="31">
        <v>169</v>
      </c>
      <c r="AE57" s="31">
        <v>169</v>
      </c>
      <c r="AF57" s="31">
        <v>169</v>
      </c>
      <c r="AG57" s="31" t="s">
        <v>147</v>
      </c>
      <c r="AH57" s="31" t="s">
        <v>328</v>
      </c>
      <c r="AI57" s="31" t="s">
        <v>329</v>
      </c>
      <c r="AJ57" s="31"/>
      <c r="AK57" s="31"/>
      <c r="AL57" s="31"/>
      <c r="AM57" s="31"/>
      <c r="AN57" s="31"/>
      <c r="AO57" s="31"/>
    </row>
    <row r="58" customFormat="1" ht="71.25" spans="1:41">
      <c r="A58" s="32" t="s">
        <v>20</v>
      </c>
      <c r="B58" s="31" t="s">
        <v>330</v>
      </c>
      <c r="C58" s="31" t="s">
        <v>331</v>
      </c>
      <c r="D58" s="31" t="s">
        <v>268</v>
      </c>
      <c r="E58" s="31" t="s">
        <v>275</v>
      </c>
      <c r="F58" s="31" t="s">
        <v>116</v>
      </c>
      <c r="G58" s="31" t="s">
        <v>145</v>
      </c>
      <c r="H58" s="33" t="s">
        <v>276</v>
      </c>
      <c r="I58" s="33">
        <v>18791156658</v>
      </c>
      <c r="J58" s="31">
        <v>24</v>
      </c>
      <c r="K58" s="31">
        <v>24</v>
      </c>
      <c r="L58" s="31"/>
      <c r="M58" s="31"/>
      <c r="N58" s="31"/>
      <c r="O58" s="31">
        <v>24</v>
      </c>
      <c r="P58" s="31"/>
      <c r="Q58" s="31"/>
      <c r="R58" s="31"/>
      <c r="S58" s="31"/>
      <c r="T58" s="31"/>
      <c r="U58" s="31"/>
      <c r="V58" s="31"/>
      <c r="W58" s="31"/>
      <c r="X58" s="31" t="s">
        <v>117</v>
      </c>
      <c r="Y58" s="31" t="s">
        <v>118</v>
      </c>
      <c r="Z58" s="31" t="s">
        <v>137</v>
      </c>
      <c r="AA58" s="31" t="s">
        <v>118</v>
      </c>
      <c r="AB58" s="31" t="s">
        <v>118</v>
      </c>
      <c r="AC58" s="31" t="s">
        <v>137</v>
      </c>
      <c r="AD58" s="31">
        <v>135</v>
      </c>
      <c r="AE58" s="31">
        <v>135</v>
      </c>
      <c r="AF58" s="31">
        <v>135</v>
      </c>
      <c r="AG58" s="31" t="s">
        <v>147</v>
      </c>
      <c r="AH58" s="31" t="s">
        <v>328</v>
      </c>
      <c r="AI58" s="31" t="s">
        <v>329</v>
      </c>
      <c r="AJ58" s="31"/>
      <c r="AK58" s="31"/>
      <c r="AL58" s="31"/>
      <c r="AM58" s="31"/>
      <c r="AN58" s="31"/>
      <c r="AO58" s="31"/>
    </row>
    <row r="59" customFormat="1" ht="71.25" spans="1:41">
      <c r="A59" s="32" t="s">
        <v>20</v>
      </c>
      <c r="B59" s="31" t="s">
        <v>332</v>
      </c>
      <c r="C59" s="31" t="s">
        <v>333</v>
      </c>
      <c r="D59" s="31" t="s">
        <v>268</v>
      </c>
      <c r="E59" s="31" t="s">
        <v>280</v>
      </c>
      <c r="F59" s="31" t="s">
        <v>116</v>
      </c>
      <c r="G59" s="31" t="s">
        <v>145</v>
      </c>
      <c r="H59" s="33" t="s">
        <v>281</v>
      </c>
      <c r="I59" s="33">
        <v>18992457833</v>
      </c>
      <c r="J59" s="31">
        <v>24</v>
      </c>
      <c r="K59" s="31">
        <v>24</v>
      </c>
      <c r="L59" s="31"/>
      <c r="M59" s="31"/>
      <c r="N59" s="31"/>
      <c r="O59" s="31">
        <v>24</v>
      </c>
      <c r="P59" s="31"/>
      <c r="Q59" s="31"/>
      <c r="R59" s="31"/>
      <c r="S59" s="31"/>
      <c r="T59" s="31"/>
      <c r="U59" s="31"/>
      <c r="V59" s="31"/>
      <c r="W59" s="31"/>
      <c r="X59" s="31" t="s">
        <v>117</v>
      </c>
      <c r="Y59" s="31" t="s">
        <v>118</v>
      </c>
      <c r="Z59" s="31" t="s">
        <v>137</v>
      </c>
      <c r="AA59" s="31" t="s">
        <v>118</v>
      </c>
      <c r="AB59" s="31" t="s">
        <v>118</v>
      </c>
      <c r="AC59" s="31" t="s">
        <v>137</v>
      </c>
      <c r="AD59" s="31">
        <v>182</v>
      </c>
      <c r="AE59" s="31">
        <v>182</v>
      </c>
      <c r="AF59" s="31">
        <v>182</v>
      </c>
      <c r="AG59" s="31" t="s">
        <v>147</v>
      </c>
      <c r="AH59" s="31" t="s">
        <v>328</v>
      </c>
      <c r="AI59" s="31" t="s">
        <v>329</v>
      </c>
      <c r="AJ59" s="31"/>
      <c r="AK59" s="31"/>
      <c r="AL59" s="31"/>
      <c r="AM59" s="31"/>
      <c r="AN59" s="31"/>
      <c r="AO59" s="31"/>
    </row>
    <row r="60" customFormat="1" ht="71.25" spans="1:41">
      <c r="A60" s="32" t="s">
        <v>20</v>
      </c>
      <c r="B60" s="31" t="s">
        <v>334</v>
      </c>
      <c r="C60" s="31" t="s">
        <v>335</v>
      </c>
      <c r="D60" s="31" t="s">
        <v>268</v>
      </c>
      <c r="E60" s="31" t="s">
        <v>285</v>
      </c>
      <c r="F60" s="31" t="s">
        <v>116</v>
      </c>
      <c r="G60" s="31" t="s">
        <v>145</v>
      </c>
      <c r="H60" s="33" t="s">
        <v>286</v>
      </c>
      <c r="I60" s="33">
        <v>13991420914</v>
      </c>
      <c r="J60" s="31">
        <v>24</v>
      </c>
      <c r="K60" s="31">
        <v>24</v>
      </c>
      <c r="L60" s="31"/>
      <c r="M60" s="31"/>
      <c r="N60" s="31"/>
      <c r="O60" s="31">
        <v>24</v>
      </c>
      <c r="P60" s="31"/>
      <c r="Q60" s="31"/>
      <c r="R60" s="31"/>
      <c r="S60" s="31"/>
      <c r="T60" s="31"/>
      <c r="U60" s="31"/>
      <c r="V60" s="31"/>
      <c r="W60" s="31"/>
      <c r="X60" s="31" t="s">
        <v>117</v>
      </c>
      <c r="Y60" s="31" t="s">
        <v>118</v>
      </c>
      <c r="Z60" s="31" t="s">
        <v>137</v>
      </c>
      <c r="AA60" s="31" t="s">
        <v>118</v>
      </c>
      <c r="AB60" s="31" t="s">
        <v>118</v>
      </c>
      <c r="AC60" s="31" t="s">
        <v>137</v>
      </c>
      <c r="AD60" s="31">
        <v>173</v>
      </c>
      <c r="AE60" s="31">
        <v>173</v>
      </c>
      <c r="AF60" s="31">
        <v>173</v>
      </c>
      <c r="AG60" s="31" t="s">
        <v>147</v>
      </c>
      <c r="AH60" s="31" t="s">
        <v>328</v>
      </c>
      <c r="AI60" s="31" t="s">
        <v>329</v>
      </c>
      <c r="AJ60" s="31"/>
      <c r="AK60" s="31"/>
      <c r="AL60" s="31"/>
      <c r="AM60" s="31"/>
      <c r="AN60" s="31"/>
      <c r="AO60" s="31"/>
    </row>
    <row r="61" s="4" customFormat="1" ht="74" customHeight="1" spans="1:41">
      <c r="A61" s="32" t="s">
        <v>20</v>
      </c>
      <c r="B61" s="33" t="s">
        <v>336</v>
      </c>
      <c r="C61" s="33" t="s">
        <v>337</v>
      </c>
      <c r="D61" s="33" t="s">
        <v>268</v>
      </c>
      <c r="E61" s="33" t="s">
        <v>285</v>
      </c>
      <c r="F61" s="33" t="s">
        <v>116</v>
      </c>
      <c r="G61" s="34" t="s">
        <v>204</v>
      </c>
      <c r="H61" s="33" t="s">
        <v>286</v>
      </c>
      <c r="I61" s="33">
        <v>13991420914</v>
      </c>
      <c r="J61" s="46">
        <v>7.67</v>
      </c>
      <c r="K61" s="46">
        <v>7.67</v>
      </c>
      <c r="L61" s="33"/>
      <c r="M61" s="46">
        <v>7.67</v>
      </c>
      <c r="N61" s="33"/>
      <c r="O61" s="33"/>
      <c r="P61" s="33"/>
      <c r="Q61" s="33"/>
      <c r="R61" s="33"/>
      <c r="S61" s="33"/>
      <c r="T61" s="33"/>
      <c r="U61" s="33"/>
      <c r="V61" s="33"/>
      <c r="W61" s="33"/>
      <c r="X61" s="33" t="s">
        <v>117</v>
      </c>
      <c r="Y61" s="33" t="s">
        <v>118</v>
      </c>
      <c r="Z61" s="33" t="s">
        <v>137</v>
      </c>
      <c r="AA61" s="33" t="s">
        <v>118</v>
      </c>
      <c r="AB61" s="33" t="s">
        <v>137</v>
      </c>
      <c r="AC61" s="33" t="s">
        <v>137</v>
      </c>
      <c r="AD61" s="33">
        <v>17</v>
      </c>
      <c r="AE61" s="46">
        <v>64</v>
      </c>
      <c r="AF61" s="46">
        <v>64</v>
      </c>
      <c r="AG61" s="33" t="s">
        <v>338</v>
      </c>
      <c r="AH61" s="34" t="s">
        <v>339</v>
      </c>
      <c r="AI61" s="33" t="s">
        <v>340</v>
      </c>
      <c r="AJ61" s="33"/>
      <c r="AK61" s="33"/>
      <c r="AL61" s="33"/>
      <c r="AM61" s="33"/>
      <c r="AN61" s="33"/>
      <c r="AO61" s="33"/>
    </row>
    <row r="62" s="4" customFormat="1" ht="81" customHeight="1" spans="1:41">
      <c r="A62" s="32" t="s">
        <v>20</v>
      </c>
      <c r="B62" s="33" t="s">
        <v>341</v>
      </c>
      <c r="C62" s="33" t="s">
        <v>342</v>
      </c>
      <c r="D62" s="33" t="s">
        <v>268</v>
      </c>
      <c r="E62" s="33" t="s">
        <v>275</v>
      </c>
      <c r="F62" s="33" t="s">
        <v>116</v>
      </c>
      <c r="G62" s="34" t="s">
        <v>204</v>
      </c>
      <c r="H62" s="33" t="s">
        <v>276</v>
      </c>
      <c r="I62" s="33">
        <v>18791156658</v>
      </c>
      <c r="J62" s="46">
        <v>9.675</v>
      </c>
      <c r="K62" s="46">
        <v>9.675</v>
      </c>
      <c r="L62" s="33"/>
      <c r="M62" s="46">
        <v>9.675</v>
      </c>
      <c r="N62" s="33"/>
      <c r="O62" s="33"/>
      <c r="P62" s="33"/>
      <c r="Q62" s="33"/>
      <c r="R62" s="33"/>
      <c r="S62" s="33"/>
      <c r="T62" s="33"/>
      <c r="U62" s="33"/>
      <c r="V62" s="33"/>
      <c r="W62" s="33"/>
      <c r="X62" s="33" t="s">
        <v>117</v>
      </c>
      <c r="Y62" s="33" t="s">
        <v>118</v>
      </c>
      <c r="Z62" s="33" t="s">
        <v>137</v>
      </c>
      <c r="AA62" s="33" t="s">
        <v>118</v>
      </c>
      <c r="AB62" s="33" t="s">
        <v>137</v>
      </c>
      <c r="AC62" s="33" t="s">
        <v>137</v>
      </c>
      <c r="AD62" s="33">
        <v>48</v>
      </c>
      <c r="AE62" s="46">
        <v>190</v>
      </c>
      <c r="AF62" s="46">
        <v>190</v>
      </c>
      <c r="AG62" s="33" t="s">
        <v>338</v>
      </c>
      <c r="AH62" s="34" t="s">
        <v>339</v>
      </c>
      <c r="AI62" s="33" t="s">
        <v>340</v>
      </c>
      <c r="AJ62" s="33"/>
      <c r="AK62" s="33"/>
      <c r="AL62" s="33"/>
      <c r="AM62" s="33"/>
      <c r="AN62" s="33"/>
      <c r="AO62" s="33"/>
    </row>
    <row r="63" s="4" customFormat="1" ht="81" customHeight="1" spans="1:41">
      <c r="A63" s="32" t="s">
        <v>20</v>
      </c>
      <c r="B63" s="36" t="s">
        <v>343</v>
      </c>
      <c r="C63" s="33" t="s">
        <v>344</v>
      </c>
      <c r="D63" s="33" t="s">
        <v>268</v>
      </c>
      <c r="E63" s="33" t="s">
        <v>269</v>
      </c>
      <c r="F63" s="33" t="s">
        <v>116</v>
      </c>
      <c r="G63" s="34" t="s">
        <v>204</v>
      </c>
      <c r="H63" s="33" t="s">
        <v>270</v>
      </c>
      <c r="I63" s="33">
        <v>13488306483</v>
      </c>
      <c r="J63" s="46">
        <v>15.165</v>
      </c>
      <c r="K63" s="46">
        <v>15.165</v>
      </c>
      <c r="L63" s="33"/>
      <c r="M63" s="46">
        <v>15.165</v>
      </c>
      <c r="N63" s="33"/>
      <c r="O63" s="33"/>
      <c r="P63" s="33"/>
      <c r="Q63" s="33"/>
      <c r="R63" s="33"/>
      <c r="S63" s="33"/>
      <c r="T63" s="33"/>
      <c r="U63" s="33"/>
      <c r="V63" s="33"/>
      <c r="W63" s="33"/>
      <c r="X63" s="33" t="s">
        <v>117</v>
      </c>
      <c r="Y63" s="33" t="s">
        <v>118</v>
      </c>
      <c r="Z63" s="33" t="s">
        <v>137</v>
      </c>
      <c r="AA63" s="33" t="s">
        <v>118</v>
      </c>
      <c r="AB63" s="33" t="s">
        <v>137</v>
      </c>
      <c r="AC63" s="33" t="s">
        <v>137</v>
      </c>
      <c r="AD63" s="33">
        <v>76</v>
      </c>
      <c r="AE63" s="46">
        <v>291</v>
      </c>
      <c r="AF63" s="46">
        <v>291</v>
      </c>
      <c r="AG63" s="33" t="s">
        <v>338</v>
      </c>
      <c r="AH63" s="34" t="s">
        <v>339</v>
      </c>
      <c r="AI63" s="33" t="s">
        <v>340</v>
      </c>
      <c r="AJ63" s="33"/>
      <c r="AK63" s="33"/>
      <c r="AL63" s="33"/>
      <c r="AM63" s="33"/>
      <c r="AN63" s="33"/>
      <c r="AO63" s="33"/>
    </row>
    <row r="64" s="4" customFormat="1" ht="81" customHeight="1" spans="1:41">
      <c r="A64" s="32" t="s">
        <v>20</v>
      </c>
      <c r="B64" s="36" t="s">
        <v>345</v>
      </c>
      <c r="C64" s="33" t="s">
        <v>346</v>
      </c>
      <c r="D64" s="33" t="s">
        <v>268</v>
      </c>
      <c r="E64" s="33" t="s">
        <v>290</v>
      </c>
      <c r="F64" s="33" t="s">
        <v>116</v>
      </c>
      <c r="G64" s="34" t="s">
        <v>204</v>
      </c>
      <c r="H64" s="33" t="s">
        <v>291</v>
      </c>
      <c r="I64" s="33">
        <v>18992491397</v>
      </c>
      <c r="J64" s="46">
        <v>8.45</v>
      </c>
      <c r="K64" s="46">
        <v>8.45</v>
      </c>
      <c r="L64" s="33"/>
      <c r="M64" s="46">
        <v>8.45</v>
      </c>
      <c r="N64" s="33"/>
      <c r="O64" s="33"/>
      <c r="P64" s="33"/>
      <c r="Q64" s="33"/>
      <c r="R64" s="33"/>
      <c r="S64" s="33"/>
      <c r="T64" s="33"/>
      <c r="U64" s="33"/>
      <c r="V64" s="33"/>
      <c r="W64" s="33"/>
      <c r="X64" s="33" t="s">
        <v>117</v>
      </c>
      <c r="Y64" s="33" t="s">
        <v>118</v>
      </c>
      <c r="Z64" s="33" t="s">
        <v>137</v>
      </c>
      <c r="AA64" s="33" t="s">
        <v>118</v>
      </c>
      <c r="AB64" s="33" t="s">
        <v>137</v>
      </c>
      <c r="AC64" s="33" t="s">
        <v>137</v>
      </c>
      <c r="AD64" s="33">
        <v>38</v>
      </c>
      <c r="AE64" s="46">
        <v>120</v>
      </c>
      <c r="AF64" s="46">
        <v>120</v>
      </c>
      <c r="AG64" s="33" t="s">
        <v>338</v>
      </c>
      <c r="AH64" s="34" t="s">
        <v>339</v>
      </c>
      <c r="AI64" s="33" t="s">
        <v>340</v>
      </c>
      <c r="AJ64" s="33"/>
      <c r="AK64" s="33"/>
      <c r="AL64" s="33"/>
      <c r="AM64" s="33"/>
      <c r="AN64" s="33"/>
      <c r="AO64" s="33"/>
    </row>
    <row r="65" s="4" customFormat="1" ht="81" customHeight="1" spans="1:41">
      <c r="A65" s="32" t="s">
        <v>20</v>
      </c>
      <c r="B65" s="36" t="s">
        <v>347</v>
      </c>
      <c r="C65" s="33" t="s">
        <v>348</v>
      </c>
      <c r="D65" s="33" t="s">
        <v>268</v>
      </c>
      <c r="E65" s="33" t="s">
        <v>280</v>
      </c>
      <c r="F65" s="33" t="s">
        <v>116</v>
      </c>
      <c r="G65" s="34" t="s">
        <v>204</v>
      </c>
      <c r="H65" s="33" t="s">
        <v>281</v>
      </c>
      <c r="I65" s="33">
        <v>18992457833</v>
      </c>
      <c r="J65" s="46">
        <v>10.635</v>
      </c>
      <c r="K65" s="46">
        <v>10.635</v>
      </c>
      <c r="L65" s="33"/>
      <c r="M65" s="46">
        <v>10.635</v>
      </c>
      <c r="N65" s="33"/>
      <c r="O65" s="33"/>
      <c r="P65" s="33"/>
      <c r="Q65" s="33"/>
      <c r="R65" s="33"/>
      <c r="S65" s="33"/>
      <c r="T65" s="33"/>
      <c r="U65" s="33"/>
      <c r="V65" s="33"/>
      <c r="W65" s="33"/>
      <c r="X65" s="33" t="s">
        <v>117</v>
      </c>
      <c r="Y65" s="33" t="s">
        <v>118</v>
      </c>
      <c r="Z65" s="33" t="s">
        <v>137</v>
      </c>
      <c r="AA65" s="33" t="s">
        <v>118</v>
      </c>
      <c r="AB65" s="33" t="s">
        <v>137</v>
      </c>
      <c r="AC65" s="33" t="s">
        <v>137</v>
      </c>
      <c r="AD65" s="33">
        <v>51</v>
      </c>
      <c r="AE65" s="46">
        <v>122</v>
      </c>
      <c r="AF65" s="46">
        <v>122</v>
      </c>
      <c r="AG65" s="33" t="s">
        <v>338</v>
      </c>
      <c r="AH65" s="34" t="s">
        <v>339</v>
      </c>
      <c r="AI65" s="33" t="s">
        <v>340</v>
      </c>
      <c r="AJ65" s="33"/>
      <c r="AK65" s="33"/>
      <c r="AL65" s="33"/>
      <c r="AM65" s="33"/>
      <c r="AN65" s="33"/>
      <c r="AO65" s="33"/>
    </row>
    <row r="66" s="4" customFormat="1" ht="82" customHeight="1" spans="1:41">
      <c r="A66" s="32" t="s">
        <v>20</v>
      </c>
      <c r="B66" s="36" t="s">
        <v>349</v>
      </c>
      <c r="C66" s="33" t="s">
        <v>350</v>
      </c>
      <c r="D66" s="33" t="s">
        <v>268</v>
      </c>
      <c r="E66" s="33" t="s">
        <v>351</v>
      </c>
      <c r="F66" s="33" t="s">
        <v>116</v>
      </c>
      <c r="G66" s="34" t="s">
        <v>204</v>
      </c>
      <c r="H66" s="33" t="s">
        <v>352</v>
      </c>
      <c r="I66" s="33">
        <v>18991403999</v>
      </c>
      <c r="J66" s="46">
        <v>3.584</v>
      </c>
      <c r="K66" s="46">
        <v>3.584</v>
      </c>
      <c r="L66" s="33"/>
      <c r="M66" s="46">
        <v>3.584</v>
      </c>
      <c r="N66" s="33"/>
      <c r="O66" s="33"/>
      <c r="P66" s="33"/>
      <c r="Q66" s="33"/>
      <c r="R66" s="33"/>
      <c r="S66" s="33"/>
      <c r="T66" s="33"/>
      <c r="U66" s="33"/>
      <c r="V66" s="33"/>
      <c r="W66" s="33"/>
      <c r="X66" s="33" t="s">
        <v>117</v>
      </c>
      <c r="Y66" s="33" t="s">
        <v>118</v>
      </c>
      <c r="Z66" s="33" t="s">
        <v>137</v>
      </c>
      <c r="AA66" s="33" t="s">
        <v>118</v>
      </c>
      <c r="AB66" s="33" t="s">
        <v>137</v>
      </c>
      <c r="AC66" s="33" t="s">
        <v>137</v>
      </c>
      <c r="AD66" s="33">
        <v>14</v>
      </c>
      <c r="AE66" s="46">
        <v>44</v>
      </c>
      <c r="AF66" s="46">
        <v>44</v>
      </c>
      <c r="AG66" s="33" t="s">
        <v>338</v>
      </c>
      <c r="AH66" s="34" t="s">
        <v>339</v>
      </c>
      <c r="AI66" s="33" t="s">
        <v>340</v>
      </c>
      <c r="AJ66" s="33"/>
      <c r="AK66" s="33"/>
      <c r="AL66" s="33"/>
      <c r="AM66" s="33"/>
      <c r="AN66" s="33"/>
      <c r="AO66" s="33"/>
    </row>
    <row r="67" s="3" customFormat="1" ht="215" customHeight="1" spans="1:41">
      <c r="A67" s="32" t="s">
        <v>20</v>
      </c>
      <c r="B67" s="37" t="s">
        <v>353</v>
      </c>
      <c r="C67" s="38" t="s">
        <v>354</v>
      </c>
      <c r="D67" s="37" t="s">
        <v>355</v>
      </c>
      <c r="E67" s="37" t="s">
        <v>280</v>
      </c>
      <c r="F67" s="31" t="s">
        <v>116</v>
      </c>
      <c r="G67" s="31" t="s">
        <v>209</v>
      </c>
      <c r="H67" s="37" t="s">
        <v>356</v>
      </c>
      <c r="I67" s="30" t="s">
        <v>357</v>
      </c>
      <c r="J67" s="37">
        <v>10</v>
      </c>
      <c r="K67" s="37"/>
      <c r="L67" s="31"/>
      <c r="M67" s="37"/>
      <c r="N67" s="31"/>
      <c r="O67" s="31"/>
      <c r="P67" s="37">
        <v>10</v>
      </c>
      <c r="Q67" s="31"/>
      <c r="R67" s="31"/>
      <c r="S67" s="31"/>
      <c r="T67" s="31"/>
      <c r="U67" s="31"/>
      <c r="V67" s="31"/>
      <c r="W67" s="31"/>
      <c r="X67" s="31" t="s">
        <v>117</v>
      </c>
      <c r="Y67" s="31" t="s">
        <v>118</v>
      </c>
      <c r="Z67" s="31" t="s">
        <v>118</v>
      </c>
      <c r="AA67" s="31" t="s">
        <v>118</v>
      </c>
      <c r="AB67" s="31" t="s">
        <v>137</v>
      </c>
      <c r="AC67" s="31" t="s">
        <v>137</v>
      </c>
      <c r="AD67" s="37">
        <v>12</v>
      </c>
      <c r="AE67" s="31">
        <v>36</v>
      </c>
      <c r="AF67" s="31">
        <v>36</v>
      </c>
      <c r="AG67" s="33" t="s">
        <v>211</v>
      </c>
      <c r="AH67" s="33" t="s">
        <v>358</v>
      </c>
      <c r="AI67" s="37" t="s">
        <v>213</v>
      </c>
      <c r="AJ67" s="31"/>
      <c r="AK67" s="31"/>
      <c r="AL67" s="31"/>
      <c r="AM67" s="31"/>
      <c r="AN67" s="31"/>
      <c r="AO67" s="31"/>
    </row>
    <row r="68" s="3" customFormat="1" ht="188" customHeight="1" spans="1:41">
      <c r="A68" s="32" t="s">
        <v>20</v>
      </c>
      <c r="B68" s="37" t="s">
        <v>359</v>
      </c>
      <c r="C68" s="38" t="s">
        <v>360</v>
      </c>
      <c r="D68" s="37" t="s">
        <v>355</v>
      </c>
      <c r="E68" s="37" t="s">
        <v>269</v>
      </c>
      <c r="F68" s="31" t="s">
        <v>116</v>
      </c>
      <c r="G68" s="31" t="s">
        <v>209</v>
      </c>
      <c r="H68" s="37" t="s">
        <v>361</v>
      </c>
      <c r="I68" s="39">
        <v>13399148880</v>
      </c>
      <c r="J68" s="37">
        <v>8</v>
      </c>
      <c r="K68" s="37"/>
      <c r="L68" s="31"/>
      <c r="M68" s="37"/>
      <c r="N68" s="31"/>
      <c r="O68" s="31"/>
      <c r="P68" s="37">
        <v>8</v>
      </c>
      <c r="Q68" s="31"/>
      <c r="R68" s="31"/>
      <c r="S68" s="31"/>
      <c r="T68" s="31"/>
      <c r="U68" s="31"/>
      <c r="V68" s="31"/>
      <c r="W68" s="31"/>
      <c r="X68" s="31" t="s">
        <v>117</v>
      </c>
      <c r="Y68" s="31" t="s">
        <v>118</v>
      </c>
      <c r="Z68" s="31" t="s">
        <v>118</v>
      </c>
      <c r="AA68" s="31" t="s">
        <v>118</v>
      </c>
      <c r="AB68" s="31" t="s">
        <v>137</v>
      </c>
      <c r="AC68" s="31" t="s">
        <v>137</v>
      </c>
      <c r="AD68" s="37">
        <v>10</v>
      </c>
      <c r="AE68" s="31">
        <v>30</v>
      </c>
      <c r="AF68" s="31">
        <v>30</v>
      </c>
      <c r="AG68" s="33" t="s">
        <v>211</v>
      </c>
      <c r="AH68" s="33" t="s">
        <v>362</v>
      </c>
      <c r="AI68" s="37" t="s">
        <v>213</v>
      </c>
      <c r="AJ68" s="31"/>
      <c r="AK68" s="31"/>
      <c r="AL68" s="31"/>
      <c r="AM68" s="31"/>
      <c r="AN68" s="31"/>
      <c r="AO68" s="31"/>
    </row>
    <row r="69" s="3" customFormat="1" ht="187" customHeight="1" spans="1:41">
      <c r="A69" s="32" t="s">
        <v>20</v>
      </c>
      <c r="B69" s="37" t="s">
        <v>363</v>
      </c>
      <c r="C69" s="38" t="s">
        <v>364</v>
      </c>
      <c r="D69" s="37" t="s">
        <v>355</v>
      </c>
      <c r="E69" s="37" t="s">
        <v>269</v>
      </c>
      <c r="F69" s="31" t="s">
        <v>116</v>
      </c>
      <c r="G69" s="31" t="s">
        <v>209</v>
      </c>
      <c r="H69" s="37" t="s">
        <v>365</v>
      </c>
      <c r="I69" s="39">
        <v>18681818587</v>
      </c>
      <c r="J69" s="37">
        <v>10</v>
      </c>
      <c r="K69" s="37"/>
      <c r="L69" s="31"/>
      <c r="M69" s="37"/>
      <c r="N69" s="31"/>
      <c r="O69" s="31"/>
      <c r="P69" s="37">
        <v>10</v>
      </c>
      <c r="Q69" s="31"/>
      <c r="R69" s="31"/>
      <c r="S69" s="31"/>
      <c r="T69" s="31"/>
      <c r="U69" s="31"/>
      <c r="V69" s="31"/>
      <c r="W69" s="31"/>
      <c r="X69" s="31" t="s">
        <v>117</v>
      </c>
      <c r="Y69" s="31" t="s">
        <v>118</v>
      </c>
      <c r="Z69" s="31" t="s">
        <v>118</v>
      </c>
      <c r="AA69" s="31" t="s">
        <v>118</v>
      </c>
      <c r="AB69" s="31" t="s">
        <v>137</v>
      </c>
      <c r="AC69" s="31" t="s">
        <v>137</v>
      </c>
      <c r="AD69" s="37">
        <v>14</v>
      </c>
      <c r="AE69" s="31">
        <v>39</v>
      </c>
      <c r="AF69" s="31">
        <v>39</v>
      </c>
      <c r="AG69" s="33" t="s">
        <v>211</v>
      </c>
      <c r="AH69" s="33" t="s">
        <v>362</v>
      </c>
      <c r="AI69" s="37" t="s">
        <v>213</v>
      </c>
      <c r="AJ69" s="31"/>
      <c r="AK69" s="31"/>
      <c r="AL69" s="31"/>
      <c r="AM69" s="31"/>
      <c r="AN69" s="31"/>
      <c r="AO69" s="31"/>
    </row>
    <row r="70" s="3" customFormat="1" ht="129" customHeight="1" spans="1:41">
      <c r="A70" s="32" t="s">
        <v>20</v>
      </c>
      <c r="B70" s="37" t="s">
        <v>366</v>
      </c>
      <c r="C70" s="38" t="s">
        <v>367</v>
      </c>
      <c r="D70" s="37" t="s">
        <v>355</v>
      </c>
      <c r="E70" s="37" t="s">
        <v>285</v>
      </c>
      <c r="F70" s="31" t="s">
        <v>116</v>
      </c>
      <c r="G70" s="31" t="s">
        <v>209</v>
      </c>
      <c r="H70" s="37" t="s">
        <v>368</v>
      </c>
      <c r="I70" s="39">
        <v>15829561111</v>
      </c>
      <c r="J70" s="37">
        <v>10</v>
      </c>
      <c r="K70" s="37"/>
      <c r="L70" s="31"/>
      <c r="M70" s="37"/>
      <c r="N70" s="31"/>
      <c r="O70" s="31"/>
      <c r="P70" s="37">
        <v>10</v>
      </c>
      <c r="Q70" s="31"/>
      <c r="R70" s="31"/>
      <c r="S70" s="31"/>
      <c r="T70" s="31"/>
      <c r="U70" s="31"/>
      <c r="V70" s="31"/>
      <c r="W70" s="31"/>
      <c r="X70" s="31" t="s">
        <v>117</v>
      </c>
      <c r="Y70" s="31" t="s">
        <v>118</v>
      </c>
      <c r="Z70" s="31" t="s">
        <v>118</v>
      </c>
      <c r="AA70" s="31" t="s">
        <v>118</v>
      </c>
      <c r="AB70" s="31" t="s">
        <v>137</v>
      </c>
      <c r="AC70" s="31" t="s">
        <v>137</v>
      </c>
      <c r="AD70" s="37">
        <v>10</v>
      </c>
      <c r="AE70" s="31">
        <v>31</v>
      </c>
      <c r="AF70" s="31">
        <v>31</v>
      </c>
      <c r="AG70" s="33" t="s">
        <v>211</v>
      </c>
      <c r="AH70" s="33" t="s">
        <v>369</v>
      </c>
      <c r="AI70" s="37" t="s">
        <v>213</v>
      </c>
      <c r="AJ70" s="31"/>
      <c r="AK70" s="31"/>
      <c r="AL70" s="31"/>
      <c r="AM70" s="31"/>
      <c r="AN70" s="31"/>
      <c r="AO70" s="31"/>
    </row>
    <row r="71" s="3" customFormat="1" ht="105" customHeight="1" spans="1:41">
      <c r="A71" s="32" t="s">
        <v>20</v>
      </c>
      <c r="B71" s="37" t="s">
        <v>370</v>
      </c>
      <c r="C71" s="38" t="s">
        <v>371</v>
      </c>
      <c r="D71" s="39" t="s">
        <v>355</v>
      </c>
      <c r="E71" s="39" t="s">
        <v>290</v>
      </c>
      <c r="F71" s="31" t="s">
        <v>116</v>
      </c>
      <c r="G71" s="31" t="s">
        <v>209</v>
      </c>
      <c r="H71" s="37" t="s">
        <v>372</v>
      </c>
      <c r="I71" s="39">
        <v>15667901888</v>
      </c>
      <c r="J71" s="37">
        <v>10</v>
      </c>
      <c r="K71" s="37"/>
      <c r="L71" s="31"/>
      <c r="M71" s="37"/>
      <c r="N71" s="31"/>
      <c r="O71" s="31"/>
      <c r="P71" s="37">
        <v>10</v>
      </c>
      <c r="Q71" s="31"/>
      <c r="R71" s="31"/>
      <c r="S71" s="31"/>
      <c r="T71" s="31"/>
      <c r="U71" s="31"/>
      <c r="V71" s="31"/>
      <c r="W71" s="31"/>
      <c r="X71" s="31" t="s">
        <v>117</v>
      </c>
      <c r="Y71" s="31" t="s">
        <v>118</v>
      </c>
      <c r="Z71" s="31" t="s">
        <v>118</v>
      </c>
      <c r="AA71" s="31" t="s">
        <v>118</v>
      </c>
      <c r="AB71" s="31" t="s">
        <v>137</v>
      </c>
      <c r="AC71" s="31" t="s">
        <v>137</v>
      </c>
      <c r="AD71" s="47">
        <v>10</v>
      </c>
      <c r="AE71" s="31">
        <v>34</v>
      </c>
      <c r="AF71" s="31">
        <v>34</v>
      </c>
      <c r="AG71" s="33" t="s">
        <v>211</v>
      </c>
      <c r="AH71" s="33" t="s">
        <v>373</v>
      </c>
      <c r="AI71" s="37" t="s">
        <v>213</v>
      </c>
      <c r="AJ71" s="31"/>
      <c r="AK71" s="31"/>
      <c r="AL71" s="31"/>
      <c r="AM71" s="31"/>
      <c r="AN71" s="31"/>
      <c r="AO71" s="31"/>
    </row>
    <row r="72" s="3" customFormat="1" ht="105" customHeight="1" spans="1:41">
      <c r="A72" s="32" t="s">
        <v>20</v>
      </c>
      <c r="B72" s="37" t="s">
        <v>374</v>
      </c>
      <c r="C72" s="38" t="s">
        <v>375</v>
      </c>
      <c r="D72" s="39" t="s">
        <v>355</v>
      </c>
      <c r="E72" s="39" t="s">
        <v>316</v>
      </c>
      <c r="F72" s="31" t="s">
        <v>116</v>
      </c>
      <c r="G72" s="31" t="s">
        <v>209</v>
      </c>
      <c r="H72" s="37" t="s">
        <v>376</v>
      </c>
      <c r="I72" s="39">
        <v>18791181786</v>
      </c>
      <c r="J72" s="37">
        <v>8</v>
      </c>
      <c r="K72" s="37"/>
      <c r="L72" s="31"/>
      <c r="M72" s="37"/>
      <c r="N72" s="31"/>
      <c r="O72" s="31"/>
      <c r="P72" s="37">
        <v>8</v>
      </c>
      <c r="Q72" s="31"/>
      <c r="R72" s="31"/>
      <c r="S72" s="31"/>
      <c r="T72" s="31"/>
      <c r="U72" s="31"/>
      <c r="V72" s="31"/>
      <c r="W72" s="31"/>
      <c r="X72" s="31" t="s">
        <v>117</v>
      </c>
      <c r="Y72" s="31" t="s">
        <v>118</v>
      </c>
      <c r="Z72" s="31" t="s">
        <v>118</v>
      </c>
      <c r="AA72" s="31" t="s">
        <v>118</v>
      </c>
      <c r="AB72" s="31" t="s">
        <v>137</v>
      </c>
      <c r="AC72" s="31" t="s">
        <v>137</v>
      </c>
      <c r="AD72" s="47">
        <v>10</v>
      </c>
      <c r="AE72" s="31">
        <v>31</v>
      </c>
      <c r="AF72" s="31">
        <v>31</v>
      </c>
      <c r="AG72" s="33" t="s">
        <v>211</v>
      </c>
      <c r="AH72" s="33" t="s">
        <v>212</v>
      </c>
      <c r="AI72" s="37" t="s">
        <v>213</v>
      </c>
      <c r="AJ72" s="31"/>
      <c r="AK72" s="31"/>
      <c r="AL72" s="31"/>
      <c r="AM72" s="31"/>
      <c r="AN72" s="31"/>
      <c r="AO72" s="31"/>
    </row>
    <row r="73" s="3" customFormat="1" ht="82" customHeight="1" spans="1:41">
      <c r="A73" s="32" t="s">
        <v>20</v>
      </c>
      <c r="B73" s="37" t="s">
        <v>377</v>
      </c>
      <c r="C73" s="38" t="s">
        <v>378</v>
      </c>
      <c r="D73" s="37" t="s">
        <v>355</v>
      </c>
      <c r="E73" s="37" t="s">
        <v>269</v>
      </c>
      <c r="F73" s="31" t="s">
        <v>116</v>
      </c>
      <c r="G73" s="31" t="s">
        <v>209</v>
      </c>
      <c r="H73" s="37" t="s">
        <v>379</v>
      </c>
      <c r="I73" s="39">
        <v>15667926678</v>
      </c>
      <c r="J73" s="37">
        <v>10</v>
      </c>
      <c r="K73" s="37"/>
      <c r="L73" s="31"/>
      <c r="M73" s="37"/>
      <c r="N73" s="31"/>
      <c r="O73" s="31"/>
      <c r="P73" s="37">
        <v>10</v>
      </c>
      <c r="Q73" s="31"/>
      <c r="R73" s="31"/>
      <c r="S73" s="31"/>
      <c r="T73" s="31"/>
      <c r="U73" s="31"/>
      <c r="V73" s="31"/>
      <c r="W73" s="31"/>
      <c r="X73" s="31" t="s">
        <v>117</v>
      </c>
      <c r="Y73" s="31" t="s">
        <v>118</v>
      </c>
      <c r="Z73" s="31" t="s">
        <v>118</v>
      </c>
      <c r="AA73" s="31" t="s">
        <v>118</v>
      </c>
      <c r="AB73" s="31" t="s">
        <v>137</v>
      </c>
      <c r="AC73" s="31" t="s">
        <v>137</v>
      </c>
      <c r="AD73" s="37">
        <v>10</v>
      </c>
      <c r="AE73" s="31">
        <v>30</v>
      </c>
      <c r="AF73" s="31">
        <v>30</v>
      </c>
      <c r="AG73" s="33" t="s">
        <v>211</v>
      </c>
      <c r="AH73" s="33" t="s">
        <v>212</v>
      </c>
      <c r="AI73" s="37" t="s">
        <v>213</v>
      </c>
      <c r="AJ73" s="31"/>
      <c r="AK73" s="31"/>
      <c r="AL73" s="31"/>
      <c r="AM73" s="31"/>
      <c r="AN73" s="31"/>
      <c r="AO73" s="31"/>
    </row>
    <row r="74" s="3" customFormat="1" ht="148" customHeight="1" spans="1:41">
      <c r="A74" s="32" t="s">
        <v>20</v>
      </c>
      <c r="B74" s="37" t="s">
        <v>380</v>
      </c>
      <c r="C74" s="38" t="s">
        <v>381</v>
      </c>
      <c r="D74" s="38" t="s">
        <v>355</v>
      </c>
      <c r="E74" s="38" t="s">
        <v>275</v>
      </c>
      <c r="F74" s="31" t="s">
        <v>116</v>
      </c>
      <c r="G74" s="31" t="s">
        <v>209</v>
      </c>
      <c r="H74" s="37" t="s">
        <v>382</v>
      </c>
      <c r="I74" s="39">
        <v>13152079955</v>
      </c>
      <c r="J74" s="37">
        <v>100</v>
      </c>
      <c r="K74" s="37"/>
      <c r="L74" s="31"/>
      <c r="M74" s="37"/>
      <c r="N74" s="31"/>
      <c r="O74" s="31"/>
      <c r="P74" s="37">
        <v>100</v>
      </c>
      <c r="Q74" s="31"/>
      <c r="R74" s="31"/>
      <c r="S74" s="31"/>
      <c r="T74" s="31"/>
      <c r="U74" s="31"/>
      <c r="V74" s="31"/>
      <c r="W74" s="31"/>
      <c r="X74" s="31" t="s">
        <v>117</v>
      </c>
      <c r="Y74" s="31" t="s">
        <v>118</v>
      </c>
      <c r="Z74" s="31" t="s">
        <v>118</v>
      </c>
      <c r="AA74" s="31" t="s">
        <v>118</v>
      </c>
      <c r="AB74" s="31" t="s">
        <v>118</v>
      </c>
      <c r="AC74" s="31" t="s">
        <v>137</v>
      </c>
      <c r="AD74" s="37">
        <v>50</v>
      </c>
      <c r="AE74" s="31">
        <v>156</v>
      </c>
      <c r="AF74" s="31">
        <v>156</v>
      </c>
      <c r="AG74" s="33" t="s">
        <v>211</v>
      </c>
      <c r="AH74" s="33" t="s">
        <v>212</v>
      </c>
      <c r="AI74" s="38" t="s">
        <v>383</v>
      </c>
      <c r="AJ74" s="31"/>
      <c r="AK74" s="31"/>
      <c r="AL74" s="31"/>
      <c r="AM74" s="31"/>
      <c r="AN74" s="31"/>
      <c r="AO74" s="31"/>
    </row>
    <row r="75" customFormat="1" ht="84" customHeight="1" spans="1:41">
      <c r="A75" s="32" t="s">
        <v>20</v>
      </c>
      <c r="B75" s="30" t="s">
        <v>384</v>
      </c>
      <c r="C75" s="30" t="s">
        <v>274</v>
      </c>
      <c r="D75" s="31" t="s">
        <v>385</v>
      </c>
      <c r="E75" s="31" t="s">
        <v>386</v>
      </c>
      <c r="F75" s="31" t="s">
        <v>116</v>
      </c>
      <c r="G75" s="31" t="s">
        <v>145</v>
      </c>
      <c r="H75" s="31" t="s">
        <v>387</v>
      </c>
      <c r="I75" s="31">
        <v>13992409895</v>
      </c>
      <c r="J75" s="31">
        <v>30</v>
      </c>
      <c r="K75" s="31">
        <v>30</v>
      </c>
      <c r="L75" s="31"/>
      <c r="M75" s="31">
        <v>30</v>
      </c>
      <c r="N75" s="31"/>
      <c r="O75" s="31"/>
      <c r="P75" s="31"/>
      <c r="Q75" s="31"/>
      <c r="R75" s="31"/>
      <c r="S75" s="31"/>
      <c r="T75" s="31"/>
      <c r="U75" s="31"/>
      <c r="V75" s="31"/>
      <c r="W75" s="31"/>
      <c r="X75" s="31" t="s">
        <v>117</v>
      </c>
      <c r="Y75" s="31" t="s">
        <v>118</v>
      </c>
      <c r="Z75" s="31" t="s">
        <v>118</v>
      </c>
      <c r="AA75" s="31" t="s">
        <v>118</v>
      </c>
      <c r="AB75" s="31" t="s">
        <v>118</v>
      </c>
      <c r="AC75" s="31" t="s">
        <v>137</v>
      </c>
      <c r="AD75" s="31">
        <v>142</v>
      </c>
      <c r="AE75" s="31"/>
      <c r="AF75" s="31"/>
      <c r="AG75" s="31" t="s">
        <v>388</v>
      </c>
      <c r="AH75" s="33" t="s">
        <v>389</v>
      </c>
      <c r="AI75" s="31" t="s">
        <v>149</v>
      </c>
      <c r="AJ75" s="31"/>
      <c r="AK75" s="31"/>
      <c r="AL75" s="31"/>
      <c r="AM75" s="31"/>
      <c r="AN75" s="31"/>
      <c r="AO75" s="31"/>
    </row>
    <row r="76" customFormat="1" ht="84" customHeight="1" spans="1:41">
      <c r="A76" s="32" t="s">
        <v>20</v>
      </c>
      <c r="B76" s="30" t="s">
        <v>390</v>
      </c>
      <c r="C76" s="30" t="s">
        <v>274</v>
      </c>
      <c r="D76" s="31" t="s">
        <v>385</v>
      </c>
      <c r="E76" s="31" t="s">
        <v>391</v>
      </c>
      <c r="F76" s="31" t="s">
        <v>116</v>
      </c>
      <c r="G76" s="31" t="s">
        <v>145</v>
      </c>
      <c r="H76" s="31" t="s">
        <v>392</v>
      </c>
      <c r="I76" s="31">
        <v>13098230222</v>
      </c>
      <c r="J76" s="31">
        <v>20</v>
      </c>
      <c r="K76" s="31">
        <v>20</v>
      </c>
      <c r="L76" s="31">
        <v>20</v>
      </c>
      <c r="M76" s="31"/>
      <c r="N76" s="31"/>
      <c r="O76" s="31"/>
      <c r="P76" s="31"/>
      <c r="Q76" s="31"/>
      <c r="R76" s="31"/>
      <c r="S76" s="31"/>
      <c r="T76" s="31"/>
      <c r="U76" s="31"/>
      <c r="V76" s="31"/>
      <c r="W76" s="31"/>
      <c r="X76" s="31" t="s">
        <v>117</v>
      </c>
      <c r="Y76" s="31" t="s">
        <v>118</v>
      </c>
      <c r="Z76" s="31" t="s">
        <v>118</v>
      </c>
      <c r="AA76" s="31" t="s">
        <v>118</v>
      </c>
      <c r="AB76" s="31" t="s">
        <v>118</v>
      </c>
      <c r="AC76" s="31" t="s">
        <v>137</v>
      </c>
      <c r="AD76" s="31">
        <v>104</v>
      </c>
      <c r="AE76" s="31">
        <v>348</v>
      </c>
      <c r="AF76" s="31">
        <v>1340</v>
      </c>
      <c r="AG76" s="31" t="s">
        <v>388</v>
      </c>
      <c r="AH76" s="33" t="s">
        <v>393</v>
      </c>
      <c r="AI76" s="31" t="s">
        <v>170</v>
      </c>
      <c r="AJ76" s="31"/>
      <c r="AK76" s="31"/>
      <c r="AL76" s="31"/>
      <c r="AM76" s="31"/>
      <c r="AN76" s="31"/>
      <c r="AO76" s="31"/>
    </row>
    <row r="77" customFormat="1" ht="84" customHeight="1" spans="1:41">
      <c r="A77" s="32" t="s">
        <v>20</v>
      </c>
      <c r="B77" s="30" t="s">
        <v>394</v>
      </c>
      <c r="C77" s="30" t="s">
        <v>274</v>
      </c>
      <c r="D77" s="31" t="s">
        <v>385</v>
      </c>
      <c r="E77" s="31" t="s">
        <v>395</v>
      </c>
      <c r="F77" s="31" t="s">
        <v>116</v>
      </c>
      <c r="G77" s="31" t="s">
        <v>145</v>
      </c>
      <c r="H77" s="31" t="s">
        <v>396</v>
      </c>
      <c r="I77" s="31">
        <v>13991420803</v>
      </c>
      <c r="J77" s="31">
        <v>20</v>
      </c>
      <c r="K77" s="31">
        <v>20</v>
      </c>
      <c r="L77" s="31">
        <v>20</v>
      </c>
      <c r="M77" s="31"/>
      <c r="N77" s="31"/>
      <c r="O77" s="31"/>
      <c r="P77" s="31"/>
      <c r="Q77" s="31"/>
      <c r="R77" s="31"/>
      <c r="S77" s="31"/>
      <c r="T77" s="31"/>
      <c r="U77" s="31"/>
      <c r="V77" s="31"/>
      <c r="W77" s="31"/>
      <c r="X77" s="31" t="s">
        <v>117</v>
      </c>
      <c r="Y77" s="31" t="s">
        <v>118</v>
      </c>
      <c r="Z77" s="31" t="s">
        <v>118</v>
      </c>
      <c r="AA77" s="31" t="s">
        <v>118</v>
      </c>
      <c r="AB77" s="31" t="s">
        <v>118</v>
      </c>
      <c r="AC77" s="31" t="s">
        <v>137</v>
      </c>
      <c r="AD77" s="31">
        <v>24</v>
      </c>
      <c r="AE77" s="31"/>
      <c r="AF77" s="31"/>
      <c r="AG77" s="31" t="s">
        <v>388</v>
      </c>
      <c r="AH77" s="33" t="s">
        <v>397</v>
      </c>
      <c r="AI77" s="31" t="s">
        <v>170</v>
      </c>
      <c r="AJ77" s="31"/>
      <c r="AK77" s="31"/>
      <c r="AL77" s="31"/>
      <c r="AM77" s="31"/>
      <c r="AN77" s="31"/>
      <c r="AO77" s="31"/>
    </row>
    <row r="78" customFormat="1" ht="84" customHeight="1" spans="1:41">
      <c r="A78" s="32" t="s">
        <v>20</v>
      </c>
      <c r="B78" s="30" t="s">
        <v>398</v>
      </c>
      <c r="C78" s="30" t="s">
        <v>163</v>
      </c>
      <c r="D78" s="31" t="s">
        <v>385</v>
      </c>
      <c r="E78" s="31" t="s">
        <v>399</v>
      </c>
      <c r="F78" s="31" t="s">
        <v>116</v>
      </c>
      <c r="G78" s="31" t="s">
        <v>145</v>
      </c>
      <c r="H78" s="31" t="s">
        <v>400</v>
      </c>
      <c r="I78" s="31">
        <v>15991876111</v>
      </c>
      <c r="J78" s="31">
        <v>20</v>
      </c>
      <c r="K78" s="31">
        <v>20</v>
      </c>
      <c r="L78" s="31">
        <v>20</v>
      </c>
      <c r="M78" s="31"/>
      <c r="N78" s="31"/>
      <c r="O78" s="31"/>
      <c r="P78" s="31"/>
      <c r="Q78" s="31"/>
      <c r="R78" s="31"/>
      <c r="S78" s="31"/>
      <c r="T78" s="31"/>
      <c r="U78" s="31"/>
      <c r="V78" s="31"/>
      <c r="W78" s="31"/>
      <c r="X78" s="31" t="s">
        <v>117</v>
      </c>
      <c r="Y78" s="31" t="s">
        <v>118</v>
      </c>
      <c r="Z78" s="31" t="s">
        <v>118</v>
      </c>
      <c r="AA78" s="31" t="s">
        <v>118</v>
      </c>
      <c r="AB78" s="31" t="s">
        <v>118</v>
      </c>
      <c r="AC78" s="31" t="s">
        <v>137</v>
      </c>
      <c r="AD78" s="31">
        <v>137</v>
      </c>
      <c r="AE78" s="31">
        <v>387</v>
      </c>
      <c r="AF78" s="31">
        <v>1542</v>
      </c>
      <c r="AG78" s="31" t="s">
        <v>388</v>
      </c>
      <c r="AH78" s="33" t="s">
        <v>401</v>
      </c>
      <c r="AI78" s="31" t="s">
        <v>170</v>
      </c>
      <c r="AJ78" s="31"/>
      <c r="AK78" s="31"/>
      <c r="AL78" s="31"/>
      <c r="AM78" s="31"/>
      <c r="AN78" s="31"/>
      <c r="AO78" s="31"/>
    </row>
    <row r="79" customFormat="1" ht="84" customHeight="1" spans="1:41">
      <c r="A79" s="32" t="s">
        <v>20</v>
      </c>
      <c r="B79" s="30" t="s">
        <v>402</v>
      </c>
      <c r="C79" s="30" t="s">
        <v>274</v>
      </c>
      <c r="D79" s="31" t="s">
        <v>385</v>
      </c>
      <c r="E79" s="31" t="s">
        <v>403</v>
      </c>
      <c r="F79" s="31" t="s">
        <v>116</v>
      </c>
      <c r="G79" s="31" t="s">
        <v>145</v>
      </c>
      <c r="H79" s="31" t="s">
        <v>404</v>
      </c>
      <c r="I79" s="31">
        <v>13992441838</v>
      </c>
      <c r="J79" s="31">
        <v>20</v>
      </c>
      <c r="K79" s="31">
        <v>20</v>
      </c>
      <c r="L79" s="31">
        <v>20</v>
      </c>
      <c r="M79" s="31"/>
      <c r="N79" s="31"/>
      <c r="O79" s="31"/>
      <c r="P79" s="31"/>
      <c r="Q79" s="31"/>
      <c r="R79" s="31"/>
      <c r="S79" s="31"/>
      <c r="T79" s="31"/>
      <c r="U79" s="31"/>
      <c r="V79" s="31"/>
      <c r="W79" s="31"/>
      <c r="X79" s="31" t="s">
        <v>117</v>
      </c>
      <c r="Y79" s="31" t="s">
        <v>118</v>
      </c>
      <c r="Z79" s="31" t="s">
        <v>137</v>
      </c>
      <c r="AA79" s="31" t="s">
        <v>118</v>
      </c>
      <c r="AB79" s="31" t="s">
        <v>118</v>
      </c>
      <c r="AC79" s="31" t="s">
        <v>137</v>
      </c>
      <c r="AD79" s="31">
        <v>201</v>
      </c>
      <c r="AE79" s="31">
        <v>600</v>
      </c>
      <c r="AF79" s="31">
        <v>2726</v>
      </c>
      <c r="AG79" s="31" t="s">
        <v>388</v>
      </c>
      <c r="AH79" s="33" t="s">
        <v>405</v>
      </c>
      <c r="AI79" s="31" t="s">
        <v>170</v>
      </c>
      <c r="AJ79" s="31"/>
      <c r="AK79" s="31"/>
      <c r="AL79" s="31"/>
      <c r="AM79" s="31"/>
      <c r="AN79" s="31"/>
      <c r="AO79" s="31"/>
    </row>
    <row r="80" customFormat="1" ht="84" customHeight="1" spans="1:41">
      <c r="A80" s="32" t="s">
        <v>20</v>
      </c>
      <c r="B80" s="30" t="s">
        <v>406</v>
      </c>
      <c r="C80" s="30" t="s">
        <v>298</v>
      </c>
      <c r="D80" s="31" t="s">
        <v>385</v>
      </c>
      <c r="E80" s="31" t="s">
        <v>395</v>
      </c>
      <c r="F80" s="31" t="s">
        <v>116</v>
      </c>
      <c r="G80" s="31" t="s">
        <v>145</v>
      </c>
      <c r="H80" s="31" t="s">
        <v>396</v>
      </c>
      <c r="I80" s="31">
        <v>13991420803</v>
      </c>
      <c r="J80" s="31">
        <v>45</v>
      </c>
      <c r="K80" s="31">
        <v>45</v>
      </c>
      <c r="L80" s="31">
        <v>45</v>
      </c>
      <c r="M80" s="31"/>
      <c r="N80" s="31"/>
      <c r="O80" s="31"/>
      <c r="P80" s="31"/>
      <c r="Q80" s="31"/>
      <c r="R80" s="31"/>
      <c r="S80" s="31"/>
      <c r="T80" s="31"/>
      <c r="U80" s="31"/>
      <c r="V80" s="31"/>
      <c r="W80" s="31"/>
      <c r="X80" s="31" t="s">
        <v>117</v>
      </c>
      <c r="Y80" s="31" t="s">
        <v>118</v>
      </c>
      <c r="Z80" s="31" t="s">
        <v>118</v>
      </c>
      <c r="AA80" s="31" t="s">
        <v>118</v>
      </c>
      <c r="AB80" s="31" t="s">
        <v>118</v>
      </c>
      <c r="AC80" s="31" t="s">
        <v>137</v>
      </c>
      <c r="AD80" s="31">
        <v>105</v>
      </c>
      <c r="AE80" s="31"/>
      <c r="AF80" s="31"/>
      <c r="AG80" s="31" t="s">
        <v>388</v>
      </c>
      <c r="AH80" s="31" t="s">
        <v>407</v>
      </c>
      <c r="AI80" s="31" t="s">
        <v>193</v>
      </c>
      <c r="AJ80" s="31"/>
      <c r="AK80" s="31"/>
      <c r="AL80" s="31"/>
      <c r="AM80" s="31"/>
      <c r="AN80" s="31"/>
      <c r="AO80" s="31"/>
    </row>
    <row r="81" customFormat="1" ht="57" spans="1:41">
      <c r="A81" s="32" t="s">
        <v>20</v>
      </c>
      <c r="B81" s="30" t="s">
        <v>408</v>
      </c>
      <c r="C81" s="30" t="s">
        <v>409</v>
      </c>
      <c r="D81" s="31" t="s">
        <v>385</v>
      </c>
      <c r="E81" s="31" t="s">
        <v>386</v>
      </c>
      <c r="F81" s="31" t="s">
        <v>116</v>
      </c>
      <c r="G81" s="31" t="s">
        <v>145</v>
      </c>
      <c r="H81" s="31" t="s">
        <v>387</v>
      </c>
      <c r="I81" s="31">
        <v>13992409895</v>
      </c>
      <c r="J81" s="31">
        <v>210</v>
      </c>
      <c r="K81" s="31">
        <v>210</v>
      </c>
      <c r="L81" s="31">
        <v>210</v>
      </c>
      <c r="M81" s="31"/>
      <c r="N81" s="31"/>
      <c r="O81" s="31"/>
      <c r="P81" s="31"/>
      <c r="Q81" s="31"/>
      <c r="R81" s="31"/>
      <c r="S81" s="31"/>
      <c r="T81" s="31"/>
      <c r="U81" s="31"/>
      <c r="V81" s="31"/>
      <c r="W81" s="31"/>
      <c r="X81" s="31" t="s">
        <v>117</v>
      </c>
      <c r="Y81" s="31" t="s">
        <v>118</v>
      </c>
      <c r="Z81" s="31" t="s">
        <v>118</v>
      </c>
      <c r="AA81" s="31" t="s">
        <v>118</v>
      </c>
      <c r="AB81" s="31" t="s">
        <v>118</v>
      </c>
      <c r="AC81" s="31" t="s">
        <v>137</v>
      </c>
      <c r="AD81" s="31">
        <v>316</v>
      </c>
      <c r="AE81" s="31">
        <v>1044</v>
      </c>
      <c r="AF81" s="31">
        <v>2638</v>
      </c>
      <c r="AG81" s="31" t="s">
        <v>388</v>
      </c>
      <c r="AH81" s="31" t="s">
        <v>410</v>
      </c>
      <c r="AI81" s="31" t="s">
        <v>193</v>
      </c>
      <c r="AJ81" s="31"/>
      <c r="AK81" s="31"/>
      <c r="AL81" s="31"/>
      <c r="AM81" s="31"/>
      <c r="AN81" s="31"/>
      <c r="AO81" s="31"/>
    </row>
    <row r="82" customFormat="1" ht="57" spans="1:41">
      <c r="A82" s="32" t="s">
        <v>20</v>
      </c>
      <c r="B82" s="30" t="s">
        <v>411</v>
      </c>
      <c r="C82" s="30" t="s">
        <v>412</v>
      </c>
      <c r="D82" s="31" t="s">
        <v>385</v>
      </c>
      <c r="E82" s="31" t="s">
        <v>403</v>
      </c>
      <c r="F82" s="31" t="s">
        <v>116</v>
      </c>
      <c r="G82" s="31" t="s">
        <v>145</v>
      </c>
      <c r="H82" s="31" t="s">
        <v>404</v>
      </c>
      <c r="I82" s="31">
        <v>13992441838</v>
      </c>
      <c r="J82" s="31">
        <v>130</v>
      </c>
      <c r="K82" s="31">
        <v>130</v>
      </c>
      <c r="L82" s="31">
        <v>130</v>
      </c>
      <c r="M82" s="31"/>
      <c r="N82" s="31"/>
      <c r="O82" s="31"/>
      <c r="P82" s="31"/>
      <c r="Q82" s="31"/>
      <c r="R82" s="31"/>
      <c r="S82" s="31"/>
      <c r="T82" s="31"/>
      <c r="U82" s="31"/>
      <c r="V82" s="31"/>
      <c r="W82" s="31"/>
      <c r="X82" s="31" t="s">
        <v>117</v>
      </c>
      <c r="Y82" s="31" t="s">
        <v>118</v>
      </c>
      <c r="Z82" s="31" t="s">
        <v>137</v>
      </c>
      <c r="AA82" s="31" t="s">
        <v>118</v>
      </c>
      <c r="AB82" s="31" t="s">
        <v>118</v>
      </c>
      <c r="AC82" s="31" t="s">
        <v>137</v>
      </c>
      <c r="AD82" s="31">
        <v>201</v>
      </c>
      <c r="AE82" s="31">
        <v>600</v>
      </c>
      <c r="AF82" s="31">
        <v>2726</v>
      </c>
      <c r="AG82" s="31" t="s">
        <v>388</v>
      </c>
      <c r="AH82" s="31" t="s">
        <v>413</v>
      </c>
      <c r="AI82" s="31" t="s">
        <v>193</v>
      </c>
      <c r="AJ82" s="31"/>
      <c r="AK82" s="31"/>
      <c r="AL82" s="31"/>
      <c r="AM82" s="31"/>
      <c r="AN82" s="31"/>
      <c r="AO82" s="31"/>
    </row>
    <row r="83" customFormat="1" ht="57" spans="1:41">
      <c r="A83" s="32" t="s">
        <v>20</v>
      </c>
      <c r="B83" s="30" t="s">
        <v>414</v>
      </c>
      <c r="C83" s="30" t="s">
        <v>415</v>
      </c>
      <c r="D83" s="31" t="s">
        <v>385</v>
      </c>
      <c r="E83" s="31" t="s">
        <v>386</v>
      </c>
      <c r="F83" s="31" t="s">
        <v>116</v>
      </c>
      <c r="G83" s="31" t="s">
        <v>145</v>
      </c>
      <c r="H83" s="31" t="s">
        <v>387</v>
      </c>
      <c r="I83" s="31">
        <v>13992409895</v>
      </c>
      <c r="J83" s="31">
        <v>24</v>
      </c>
      <c r="K83" s="31">
        <v>24</v>
      </c>
      <c r="L83" s="31"/>
      <c r="M83" s="31"/>
      <c r="N83" s="31"/>
      <c r="O83" s="31">
        <v>24</v>
      </c>
      <c r="P83" s="31"/>
      <c r="Q83" s="31"/>
      <c r="R83" s="31"/>
      <c r="S83" s="31"/>
      <c r="T83" s="31"/>
      <c r="U83" s="31"/>
      <c r="V83" s="31"/>
      <c r="W83" s="31"/>
      <c r="X83" s="31" t="s">
        <v>117</v>
      </c>
      <c r="Y83" s="31" t="s">
        <v>118</v>
      </c>
      <c r="Z83" s="31" t="s">
        <v>118</v>
      </c>
      <c r="AA83" s="31" t="s">
        <v>118</v>
      </c>
      <c r="AB83" s="31" t="s">
        <v>118</v>
      </c>
      <c r="AC83" s="31" t="s">
        <v>137</v>
      </c>
      <c r="AD83" s="31">
        <v>316</v>
      </c>
      <c r="AE83" s="31">
        <v>1044</v>
      </c>
      <c r="AF83" s="31">
        <v>2638</v>
      </c>
      <c r="AG83" s="31" t="s">
        <v>388</v>
      </c>
      <c r="AH83" s="33" t="s">
        <v>416</v>
      </c>
      <c r="AI83" s="31" t="s">
        <v>186</v>
      </c>
      <c r="AJ83" s="31"/>
      <c r="AK83" s="31"/>
      <c r="AL83" s="31"/>
      <c r="AM83" s="31"/>
      <c r="AN83" s="31"/>
      <c r="AO83" s="31"/>
    </row>
    <row r="84" s="3" customFormat="1" ht="164" customHeight="1" spans="1:41">
      <c r="A84" s="32" t="s">
        <v>20</v>
      </c>
      <c r="B84" s="37" t="s">
        <v>417</v>
      </c>
      <c r="C84" s="37" t="s">
        <v>418</v>
      </c>
      <c r="D84" s="39" t="s">
        <v>419</v>
      </c>
      <c r="E84" s="39" t="s">
        <v>399</v>
      </c>
      <c r="F84" s="31" t="s">
        <v>116</v>
      </c>
      <c r="G84" s="31" t="s">
        <v>209</v>
      </c>
      <c r="H84" s="37" t="s">
        <v>420</v>
      </c>
      <c r="I84" s="39">
        <v>13992485546</v>
      </c>
      <c r="J84" s="37">
        <v>30</v>
      </c>
      <c r="K84" s="37"/>
      <c r="L84" s="31"/>
      <c r="M84" s="37"/>
      <c r="N84" s="31"/>
      <c r="O84" s="31"/>
      <c r="P84" s="37">
        <v>30</v>
      </c>
      <c r="Q84" s="31"/>
      <c r="R84" s="31"/>
      <c r="S84" s="31"/>
      <c r="T84" s="31"/>
      <c r="U84" s="31"/>
      <c r="V84" s="31"/>
      <c r="W84" s="31"/>
      <c r="X84" s="31" t="s">
        <v>117</v>
      </c>
      <c r="Y84" s="31" t="s">
        <v>118</v>
      </c>
      <c r="Z84" s="31" t="s">
        <v>118</v>
      </c>
      <c r="AA84" s="31" t="s">
        <v>118</v>
      </c>
      <c r="AB84" s="31" t="s">
        <v>137</v>
      </c>
      <c r="AC84" s="31" t="s">
        <v>137</v>
      </c>
      <c r="AD84" s="47">
        <v>30</v>
      </c>
      <c r="AE84" s="31">
        <v>100</v>
      </c>
      <c r="AF84" s="31">
        <v>100</v>
      </c>
      <c r="AG84" s="33" t="s">
        <v>211</v>
      </c>
      <c r="AH84" s="33" t="s">
        <v>421</v>
      </c>
      <c r="AI84" s="39" t="s">
        <v>213</v>
      </c>
      <c r="AJ84" s="31"/>
      <c r="AK84" s="31"/>
      <c r="AL84" s="31"/>
      <c r="AM84" s="31"/>
      <c r="AN84" s="31"/>
      <c r="AO84" s="31"/>
    </row>
    <row r="85" s="3" customFormat="1" ht="164" customHeight="1" spans="1:41">
      <c r="A85" s="32" t="s">
        <v>20</v>
      </c>
      <c r="B85" s="37" t="s">
        <v>422</v>
      </c>
      <c r="C85" s="38" t="s">
        <v>423</v>
      </c>
      <c r="D85" s="37" t="s">
        <v>419</v>
      </c>
      <c r="E85" s="37" t="s">
        <v>391</v>
      </c>
      <c r="F85" s="31" t="s">
        <v>116</v>
      </c>
      <c r="G85" s="31" t="s">
        <v>209</v>
      </c>
      <c r="H85" s="37" t="s">
        <v>424</v>
      </c>
      <c r="I85" s="39">
        <v>13991486761</v>
      </c>
      <c r="J85" s="37">
        <v>10</v>
      </c>
      <c r="K85" s="37"/>
      <c r="L85" s="31"/>
      <c r="M85" s="37"/>
      <c r="N85" s="31"/>
      <c r="O85" s="31"/>
      <c r="P85" s="37">
        <v>10</v>
      </c>
      <c r="Q85" s="31"/>
      <c r="R85" s="31"/>
      <c r="S85" s="31"/>
      <c r="T85" s="31"/>
      <c r="U85" s="31"/>
      <c r="V85" s="31"/>
      <c r="W85" s="31"/>
      <c r="X85" s="31" t="s">
        <v>117</v>
      </c>
      <c r="Y85" s="31" t="s">
        <v>118</v>
      </c>
      <c r="Z85" s="31" t="s">
        <v>118</v>
      </c>
      <c r="AA85" s="31" t="s">
        <v>118</v>
      </c>
      <c r="AB85" s="31" t="s">
        <v>137</v>
      </c>
      <c r="AC85" s="31" t="s">
        <v>137</v>
      </c>
      <c r="AD85" s="37">
        <v>10</v>
      </c>
      <c r="AE85" s="31">
        <v>30</v>
      </c>
      <c r="AF85" s="31">
        <v>30</v>
      </c>
      <c r="AG85" s="33" t="s">
        <v>211</v>
      </c>
      <c r="AH85" s="33" t="s">
        <v>212</v>
      </c>
      <c r="AI85" s="37" t="s">
        <v>213</v>
      </c>
      <c r="AJ85" s="31"/>
      <c r="AK85" s="31"/>
      <c r="AL85" s="31"/>
      <c r="AM85" s="31"/>
      <c r="AN85" s="31"/>
      <c r="AO85" s="31"/>
    </row>
    <row r="86" s="3" customFormat="1" ht="164" customHeight="1" spans="1:41">
      <c r="A86" s="32" t="s">
        <v>20</v>
      </c>
      <c r="B86" s="37" t="s">
        <v>425</v>
      </c>
      <c r="C86" s="38" t="s">
        <v>426</v>
      </c>
      <c r="D86" s="38" t="s">
        <v>419</v>
      </c>
      <c r="E86" s="38" t="s">
        <v>399</v>
      </c>
      <c r="F86" s="31" t="s">
        <v>116</v>
      </c>
      <c r="G86" s="31" t="s">
        <v>209</v>
      </c>
      <c r="H86" s="37" t="s">
        <v>427</v>
      </c>
      <c r="I86" s="39">
        <v>13152079955</v>
      </c>
      <c r="J86" s="37">
        <v>100</v>
      </c>
      <c r="K86" s="37"/>
      <c r="L86" s="31"/>
      <c r="M86" s="37"/>
      <c r="N86" s="31"/>
      <c r="O86" s="31"/>
      <c r="P86" s="37">
        <v>100</v>
      </c>
      <c r="Q86" s="31"/>
      <c r="R86" s="31"/>
      <c r="S86" s="31"/>
      <c r="T86" s="31"/>
      <c r="U86" s="31"/>
      <c r="V86" s="31"/>
      <c r="W86" s="31"/>
      <c r="X86" s="31" t="s">
        <v>117</v>
      </c>
      <c r="Y86" s="31" t="s">
        <v>118</v>
      </c>
      <c r="Z86" s="31" t="s">
        <v>118</v>
      </c>
      <c r="AA86" s="31" t="s">
        <v>118</v>
      </c>
      <c r="AB86" s="31" t="s">
        <v>118</v>
      </c>
      <c r="AC86" s="31" t="s">
        <v>137</v>
      </c>
      <c r="AD86" s="37">
        <v>50</v>
      </c>
      <c r="AE86" s="31">
        <v>157</v>
      </c>
      <c r="AF86" s="31">
        <v>157</v>
      </c>
      <c r="AG86" s="33" t="s">
        <v>211</v>
      </c>
      <c r="AH86" s="33" t="s">
        <v>428</v>
      </c>
      <c r="AI86" s="38" t="s">
        <v>383</v>
      </c>
      <c r="AJ86" s="31"/>
      <c r="AK86" s="31"/>
      <c r="AL86" s="31"/>
      <c r="AM86" s="31"/>
      <c r="AN86" s="31"/>
      <c r="AO86" s="31"/>
    </row>
    <row r="87" s="3" customFormat="1" ht="84" customHeight="1" spans="1:41">
      <c r="A87" s="32" t="s">
        <v>20</v>
      </c>
      <c r="B87" s="30" t="s">
        <v>429</v>
      </c>
      <c r="C87" s="30" t="s">
        <v>430</v>
      </c>
      <c r="D87" s="31" t="s">
        <v>385</v>
      </c>
      <c r="E87" s="31" t="s">
        <v>391</v>
      </c>
      <c r="F87" s="31" t="s">
        <v>116</v>
      </c>
      <c r="G87" s="31" t="s">
        <v>145</v>
      </c>
      <c r="H87" s="31" t="s">
        <v>392</v>
      </c>
      <c r="I87" s="31">
        <v>13098230222</v>
      </c>
      <c r="J87" s="31">
        <v>5.98</v>
      </c>
      <c r="K87" s="31">
        <v>5.98</v>
      </c>
      <c r="L87" s="31"/>
      <c r="M87" s="31">
        <v>5.98</v>
      </c>
      <c r="N87" s="31"/>
      <c r="O87" s="31"/>
      <c r="P87" s="31"/>
      <c r="Q87" s="31"/>
      <c r="R87" s="31"/>
      <c r="S87" s="31"/>
      <c r="T87" s="31"/>
      <c r="U87" s="31"/>
      <c r="V87" s="31"/>
      <c r="W87" s="31"/>
      <c r="X87" s="31" t="s">
        <v>117</v>
      </c>
      <c r="Y87" s="31" t="s">
        <v>118</v>
      </c>
      <c r="Z87" s="31" t="s">
        <v>118</v>
      </c>
      <c r="AA87" s="31" t="s">
        <v>118</v>
      </c>
      <c r="AB87" s="31" t="s">
        <v>118</v>
      </c>
      <c r="AC87" s="31" t="s">
        <v>137</v>
      </c>
      <c r="AD87" s="31">
        <v>92</v>
      </c>
      <c r="AE87" s="31"/>
      <c r="AF87" s="31"/>
      <c r="AG87" s="31" t="s">
        <v>388</v>
      </c>
      <c r="AH87" s="33" t="s">
        <v>431</v>
      </c>
      <c r="AI87" s="31" t="s">
        <v>205</v>
      </c>
      <c r="AJ87" s="31"/>
      <c r="AK87" s="31"/>
      <c r="AL87" s="31"/>
      <c r="AM87" s="31"/>
      <c r="AN87" s="31"/>
      <c r="AO87" s="31"/>
    </row>
    <row r="88" s="3" customFormat="1" ht="87" customHeight="1" spans="1:41">
      <c r="A88" s="32" t="s">
        <v>20</v>
      </c>
      <c r="B88" s="30" t="s">
        <v>432</v>
      </c>
      <c r="C88" s="30" t="s">
        <v>433</v>
      </c>
      <c r="D88" s="31" t="s">
        <v>385</v>
      </c>
      <c r="E88" s="31" t="s">
        <v>386</v>
      </c>
      <c r="F88" s="31" t="s">
        <v>116</v>
      </c>
      <c r="G88" s="31" t="s">
        <v>145</v>
      </c>
      <c r="H88" s="31" t="s">
        <v>387</v>
      </c>
      <c r="I88" s="31">
        <v>13992409895</v>
      </c>
      <c r="J88" s="31">
        <v>5.395</v>
      </c>
      <c r="K88" s="31">
        <v>5.395</v>
      </c>
      <c r="L88" s="31"/>
      <c r="M88" s="31">
        <v>5.395</v>
      </c>
      <c r="N88" s="31"/>
      <c r="O88" s="31"/>
      <c r="P88" s="31"/>
      <c r="Q88" s="31"/>
      <c r="R88" s="31"/>
      <c r="S88" s="31"/>
      <c r="T88" s="31"/>
      <c r="U88" s="31"/>
      <c r="V88" s="31"/>
      <c r="W88" s="31"/>
      <c r="X88" s="31" t="s">
        <v>117</v>
      </c>
      <c r="Y88" s="31" t="s">
        <v>118</v>
      </c>
      <c r="Z88" s="31" t="s">
        <v>118</v>
      </c>
      <c r="AA88" s="31" t="s">
        <v>118</v>
      </c>
      <c r="AB88" s="31" t="s">
        <v>118</v>
      </c>
      <c r="AC88" s="31" t="s">
        <v>137</v>
      </c>
      <c r="AD88" s="31">
        <v>80</v>
      </c>
      <c r="AE88" s="31"/>
      <c r="AF88" s="31"/>
      <c r="AG88" s="31" t="s">
        <v>388</v>
      </c>
      <c r="AH88" s="33" t="s">
        <v>434</v>
      </c>
      <c r="AI88" s="31" t="s">
        <v>205</v>
      </c>
      <c r="AJ88" s="31"/>
      <c r="AK88" s="31"/>
      <c r="AL88" s="31"/>
      <c r="AM88" s="31"/>
      <c r="AN88" s="31"/>
      <c r="AO88" s="31"/>
    </row>
    <row r="89" customFormat="1" ht="71.25" spans="1:41">
      <c r="A89" s="32" t="s">
        <v>20</v>
      </c>
      <c r="B89" s="34" t="s">
        <v>435</v>
      </c>
      <c r="C89" s="33" t="s">
        <v>274</v>
      </c>
      <c r="D89" s="33" t="s">
        <v>436</v>
      </c>
      <c r="E89" s="33" t="s">
        <v>437</v>
      </c>
      <c r="F89" s="33" t="s">
        <v>116</v>
      </c>
      <c r="G89" s="50" t="s">
        <v>145</v>
      </c>
      <c r="H89" s="50" t="s">
        <v>438</v>
      </c>
      <c r="I89" s="55">
        <v>13992437925</v>
      </c>
      <c r="J89" s="33">
        <v>50</v>
      </c>
      <c r="K89" s="33">
        <v>50</v>
      </c>
      <c r="L89" s="33"/>
      <c r="M89" s="33">
        <v>50</v>
      </c>
      <c r="N89" s="33" t="s">
        <v>439</v>
      </c>
      <c r="O89" s="33"/>
      <c r="P89" s="33"/>
      <c r="Q89" s="33"/>
      <c r="R89" s="33"/>
      <c r="S89" s="33"/>
      <c r="T89" s="33"/>
      <c r="U89" s="33"/>
      <c r="V89" s="33"/>
      <c r="W89" s="33"/>
      <c r="X89" s="33" t="s">
        <v>117</v>
      </c>
      <c r="Y89" s="33" t="s">
        <v>118</v>
      </c>
      <c r="Z89" s="33" t="s">
        <v>118</v>
      </c>
      <c r="AA89" s="33" t="s">
        <v>118</v>
      </c>
      <c r="AB89" s="33" t="s">
        <v>118</v>
      </c>
      <c r="AC89" s="33" t="s">
        <v>137</v>
      </c>
      <c r="AD89" s="33">
        <v>96</v>
      </c>
      <c r="AE89" s="33">
        <v>96</v>
      </c>
      <c r="AF89" s="33">
        <v>96</v>
      </c>
      <c r="AG89" s="33" t="s">
        <v>440</v>
      </c>
      <c r="AH89" s="33" t="s">
        <v>441</v>
      </c>
      <c r="AI89" s="34" t="s">
        <v>272</v>
      </c>
      <c r="AJ89" s="33" t="s">
        <v>118</v>
      </c>
      <c r="AK89" s="33" t="s">
        <v>145</v>
      </c>
      <c r="AL89" s="32"/>
      <c r="AM89" s="32"/>
      <c r="AN89" s="32"/>
      <c r="AO89" s="32"/>
    </row>
    <row r="90" customFormat="1" ht="71.25" spans="1:41">
      <c r="A90" s="32" t="s">
        <v>20</v>
      </c>
      <c r="B90" s="34" t="s">
        <v>442</v>
      </c>
      <c r="C90" s="33" t="s">
        <v>274</v>
      </c>
      <c r="D90" s="33" t="s">
        <v>436</v>
      </c>
      <c r="E90" s="33" t="s">
        <v>168</v>
      </c>
      <c r="F90" s="33" t="s">
        <v>116</v>
      </c>
      <c r="G90" s="50" t="s">
        <v>145</v>
      </c>
      <c r="H90" s="50" t="s">
        <v>443</v>
      </c>
      <c r="I90" s="55">
        <v>13629148820</v>
      </c>
      <c r="J90" s="33">
        <v>50</v>
      </c>
      <c r="K90" s="33">
        <v>50</v>
      </c>
      <c r="L90" s="33"/>
      <c r="M90" s="33">
        <v>50</v>
      </c>
      <c r="N90" s="33"/>
      <c r="O90" s="33"/>
      <c r="P90" s="33"/>
      <c r="Q90" s="33"/>
      <c r="R90" s="33"/>
      <c r="S90" s="33"/>
      <c r="T90" s="33"/>
      <c r="U90" s="33"/>
      <c r="V90" s="33"/>
      <c r="W90" s="33"/>
      <c r="X90" s="33" t="s">
        <v>117</v>
      </c>
      <c r="Y90" s="33" t="s">
        <v>118</v>
      </c>
      <c r="Z90" s="33" t="s">
        <v>118</v>
      </c>
      <c r="AA90" s="33" t="s">
        <v>118</v>
      </c>
      <c r="AB90" s="33" t="s">
        <v>118</v>
      </c>
      <c r="AC90" s="33" t="s">
        <v>137</v>
      </c>
      <c r="AD90" s="33">
        <v>85</v>
      </c>
      <c r="AE90" s="33">
        <v>85</v>
      </c>
      <c r="AF90" s="33">
        <v>85</v>
      </c>
      <c r="AG90" s="33" t="s">
        <v>440</v>
      </c>
      <c r="AH90" s="33" t="s">
        <v>444</v>
      </c>
      <c r="AI90" s="34" t="s">
        <v>272</v>
      </c>
      <c r="AJ90" s="33" t="s">
        <v>118</v>
      </c>
      <c r="AK90" s="33" t="s">
        <v>145</v>
      </c>
      <c r="AL90" s="32"/>
      <c r="AM90" s="32"/>
      <c r="AN90" s="32"/>
      <c r="AO90" s="32"/>
    </row>
    <row r="91" customFormat="1" ht="71.25" spans="1:41">
      <c r="A91" s="32" t="s">
        <v>20</v>
      </c>
      <c r="B91" s="34" t="s">
        <v>445</v>
      </c>
      <c r="C91" s="33" t="s">
        <v>274</v>
      </c>
      <c r="D91" s="33" t="s">
        <v>436</v>
      </c>
      <c r="E91" s="33" t="s">
        <v>446</v>
      </c>
      <c r="F91" s="33" t="s">
        <v>116</v>
      </c>
      <c r="G91" s="50" t="s">
        <v>145</v>
      </c>
      <c r="H91" s="33" t="s">
        <v>447</v>
      </c>
      <c r="I91" s="33">
        <v>15029899197</v>
      </c>
      <c r="J91" s="33">
        <v>30</v>
      </c>
      <c r="K91" s="33">
        <v>30</v>
      </c>
      <c r="L91" s="32"/>
      <c r="M91" s="33">
        <v>30</v>
      </c>
      <c r="N91" s="33"/>
      <c r="O91" s="33"/>
      <c r="P91" s="33"/>
      <c r="Q91" s="33"/>
      <c r="R91" s="33"/>
      <c r="S91" s="33"/>
      <c r="T91" s="33"/>
      <c r="U91" s="33"/>
      <c r="V91" s="33"/>
      <c r="W91" s="33"/>
      <c r="X91" s="33" t="s">
        <v>117</v>
      </c>
      <c r="Y91" s="33" t="s">
        <v>118</v>
      </c>
      <c r="Z91" s="33" t="s">
        <v>118</v>
      </c>
      <c r="AA91" s="33" t="s">
        <v>118</v>
      </c>
      <c r="AB91" s="33" t="s">
        <v>118</v>
      </c>
      <c r="AC91" s="33" t="s">
        <v>137</v>
      </c>
      <c r="AD91" s="33">
        <v>97</v>
      </c>
      <c r="AE91" s="33">
        <v>97</v>
      </c>
      <c r="AF91" s="33">
        <v>97</v>
      </c>
      <c r="AG91" s="33" t="s">
        <v>440</v>
      </c>
      <c r="AH91" s="33" t="s">
        <v>448</v>
      </c>
      <c r="AI91" s="34" t="s">
        <v>272</v>
      </c>
      <c r="AJ91" s="33" t="s">
        <v>118</v>
      </c>
      <c r="AK91" s="33" t="s">
        <v>145</v>
      </c>
      <c r="AL91" s="32"/>
      <c r="AM91" s="32"/>
      <c r="AN91" s="32"/>
      <c r="AO91" s="32"/>
    </row>
    <row r="92" customFormat="1" ht="71.25" spans="1:41">
      <c r="A92" s="32" t="s">
        <v>20</v>
      </c>
      <c r="B92" s="34" t="s">
        <v>449</v>
      </c>
      <c r="C92" s="33" t="s">
        <v>298</v>
      </c>
      <c r="D92" s="33" t="s">
        <v>436</v>
      </c>
      <c r="E92" s="33" t="s">
        <v>450</v>
      </c>
      <c r="F92" s="33" t="s">
        <v>116</v>
      </c>
      <c r="G92" s="50" t="s">
        <v>145</v>
      </c>
      <c r="H92" s="51" t="s">
        <v>451</v>
      </c>
      <c r="I92" s="44">
        <v>13991450105</v>
      </c>
      <c r="J92" s="33">
        <v>20</v>
      </c>
      <c r="K92" s="33">
        <v>20</v>
      </c>
      <c r="L92" s="33">
        <v>20</v>
      </c>
      <c r="M92" s="33"/>
      <c r="N92" s="33"/>
      <c r="O92" s="33"/>
      <c r="P92" s="33"/>
      <c r="Q92" s="33"/>
      <c r="R92" s="33"/>
      <c r="S92" s="33"/>
      <c r="T92" s="33"/>
      <c r="U92" s="33"/>
      <c r="V92" s="33"/>
      <c r="W92" s="33"/>
      <c r="X92" s="33" t="s">
        <v>117</v>
      </c>
      <c r="Y92" s="33" t="s">
        <v>118</v>
      </c>
      <c r="Z92" s="33" t="s">
        <v>118</v>
      </c>
      <c r="AA92" s="33" t="s">
        <v>118</v>
      </c>
      <c r="AB92" s="33" t="s">
        <v>118</v>
      </c>
      <c r="AC92" s="33" t="s">
        <v>137</v>
      </c>
      <c r="AD92" s="33">
        <v>60</v>
      </c>
      <c r="AE92" s="33">
        <v>60</v>
      </c>
      <c r="AF92" s="33">
        <v>60</v>
      </c>
      <c r="AG92" s="33" t="s">
        <v>440</v>
      </c>
      <c r="AH92" s="33" t="s">
        <v>452</v>
      </c>
      <c r="AI92" s="34" t="s">
        <v>296</v>
      </c>
      <c r="AJ92" s="33" t="s">
        <v>118</v>
      </c>
      <c r="AK92" s="33" t="s">
        <v>145</v>
      </c>
      <c r="AL92" s="32"/>
      <c r="AM92" s="32"/>
      <c r="AN92" s="32"/>
      <c r="AO92" s="32"/>
    </row>
    <row r="93" customFormat="1" ht="71.25" spans="1:41">
      <c r="A93" s="32" t="s">
        <v>20</v>
      </c>
      <c r="B93" s="34" t="s">
        <v>435</v>
      </c>
      <c r="C93" s="33" t="s">
        <v>274</v>
      </c>
      <c r="D93" s="33" t="s">
        <v>436</v>
      </c>
      <c r="E93" s="33" t="s">
        <v>437</v>
      </c>
      <c r="F93" s="33" t="s">
        <v>116</v>
      </c>
      <c r="G93" s="50" t="s">
        <v>145</v>
      </c>
      <c r="H93" s="50" t="s">
        <v>438</v>
      </c>
      <c r="I93" s="55">
        <v>13992437925</v>
      </c>
      <c r="J93" s="33">
        <v>50</v>
      </c>
      <c r="K93" s="33">
        <v>50</v>
      </c>
      <c r="L93" s="33">
        <v>50</v>
      </c>
      <c r="M93" s="33"/>
      <c r="N93" s="33"/>
      <c r="O93" s="33"/>
      <c r="P93" s="33"/>
      <c r="Q93" s="33"/>
      <c r="R93" s="33"/>
      <c r="S93" s="33"/>
      <c r="T93" s="33"/>
      <c r="U93" s="33"/>
      <c r="V93" s="33"/>
      <c r="W93" s="33"/>
      <c r="X93" s="33" t="s">
        <v>117</v>
      </c>
      <c r="Y93" s="33" t="s">
        <v>118</v>
      </c>
      <c r="Z93" s="33" t="s">
        <v>118</v>
      </c>
      <c r="AA93" s="33" t="s">
        <v>118</v>
      </c>
      <c r="AB93" s="33" t="s">
        <v>118</v>
      </c>
      <c r="AC93" s="33" t="s">
        <v>137</v>
      </c>
      <c r="AD93" s="33">
        <v>96</v>
      </c>
      <c r="AE93" s="33">
        <v>96</v>
      </c>
      <c r="AF93" s="33">
        <v>96</v>
      </c>
      <c r="AG93" s="33" t="s">
        <v>440</v>
      </c>
      <c r="AH93" s="33" t="s">
        <v>441</v>
      </c>
      <c r="AI93" s="34" t="s">
        <v>296</v>
      </c>
      <c r="AJ93" s="33" t="s">
        <v>118</v>
      </c>
      <c r="AK93" s="33" t="s">
        <v>145</v>
      </c>
      <c r="AL93" s="32"/>
      <c r="AM93" s="32"/>
      <c r="AN93" s="32"/>
      <c r="AO93" s="32"/>
    </row>
    <row r="94" customFormat="1" ht="71.25" spans="1:41">
      <c r="A94" s="32" t="s">
        <v>20</v>
      </c>
      <c r="B94" s="34" t="s">
        <v>442</v>
      </c>
      <c r="C94" s="33" t="s">
        <v>274</v>
      </c>
      <c r="D94" s="33" t="s">
        <v>436</v>
      </c>
      <c r="E94" s="33" t="s">
        <v>168</v>
      </c>
      <c r="F94" s="33" t="s">
        <v>116</v>
      </c>
      <c r="G94" s="50" t="s">
        <v>145</v>
      </c>
      <c r="H94" s="50" t="s">
        <v>443</v>
      </c>
      <c r="I94" s="55">
        <v>13629148820</v>
      </c>
      <c r="J94" s="33">
        <v>50</v>
      </c>
      <c r="K94" s="33">
        <v>50</v>
      </c>
      <c r="L94" s="33">
        <v>50</v>
      </c>
      <c r="M94" s="33"/>
      <c r="N94" s="33"/>
      <c r="O94" s="33"/>
      <c r="P94" s="33"/>
      <c r="Q94" s="33"/>
      <c r="R94" s="33"/>
      <c r="S94" s="33"/>
      <c r="T94" s="33"/>
      <c r="U94" s="33"/>
      <c r="V94" s="33"/>
      <c r="W94" s="33"/>
      <c r="X94" s="33" t="s">
        <v>117</v>
      </c>
      <c r="Y94" s="33" t="s">
        <v>118</v>
      </c>
      <c r="Z94" s="33" t="s">
        <v>118</v>
      </c>
      <c r="AA94" s="33" t="s">
        <v>118</v>
      </c>
      <c r="AB94" s="33" t="s">
        <v>118</v>
      </c>
      <c r="AC94" s="33" t="s">
        <v>137</v>
      </c>
      <c r="AD94" s="33">
        <v>85</v>
      </c>
      <c r="AE94" s="33">
        <v>85</v>
      </c>
      <c r="AF94" s="33">
        <v>85</v>
      </c>
      <c r="AG94" s="33" t="s">
        <v>440</v>
      </c>
      <c r="AH94" s="33" t="s">
        <v>444</v>
      </c>
      <c r="AI94" s="34" t="s">
        <v>296</v>
      </c>
      <c r="AJ94" s="33" t="s">
        <v>118</v>
      </c>
      <c r="AK94" s="33" t="s">
        <v>145</v>
      </c>
      <c r="AL94" s="32"/>
      <c r="AM94" s="32"/>
      <c r="AN94" s="32"/>
      <c r="AO94" s="32"/>
    </row>
    <row r="95" customFormat="1" ht="71.25" spans="1:41">
      <c r="A95" s="32" t="s">
        <v>20</v>
      </c>
      <c r="B95" s="34" t="s">
        <v>453</v>
      </c>
      <c r="C95" s="33" t="s">
        <v>172</v>
      </c>
      <c r="D95" s="33" t="s">
        <v>436</v>
      </c>
      <c r="E95" s="33" t="s">
        <v>454</v>
      </c>
      <c r="F95" s="33" t="s">
        <v>116</v>
      </c>
      <c r="G95" s="50" t="s">
        <v>145</v>
      </c>
      <c r="H95" s="33" t="s">
        <v>455</v>
      </c>
      <c r="I95" s="56" t="s">
        <v>456</v>
      </c>
      <c r="J95" s="33">
        <v>20</v>
      </c>
      <c r="K95" s="33">
        <v>20</v>
      </c>
      <c r="L95" s="33">
        <v>20</v>
      </c>
      <c r="M95" s="33"/>
      <c r="N95" s="33"/>
      <c r="O95" s="33"/>
      <c r="P95" s="33"/>
      <c r="Q95" s="33"/>
      <c r="R95" s="33"/>
      <c r="S95" s="33"/>
      <c r="T95" s="33"/>
      <c r="U95" s="33"/>
      <c r="V95" s="33"/>
      <c r="W95" s="33"/>
      <c r="X95" s="33" t="s">
        <v>117</v>
      </c>
      <c r="Y95" s="33" t="s">
        <v>118</v>
      </c>
      <c r="Z95" s="33" t="s">
        <v>137</v>
      </c>
      <c r="AA95" s="33" t="s">
        <v>118</v>
      </c>
      <c r="AB95" s="33" t="s">
        <v>118</v>
      </c>
      <c r="AC95" s="33" t="s">
        <v>137</v>
      </c>
      <c r="AD95" s="33">
        <v>50</v>
      </c>
      <c r="AE95" s="33">
        <v>50</v>
      </c>
      <c r="AF95" s="33">
        <v>50</v>
      </c>
      <c r="AG95" s="33" t="s">
        <v>440</v>
      </c>
      <c r="AH95" s="33" t="s">
        <v>457</v>
      </c>
      <c r="AI95" s="34" t="s">
        <v>296</v>
      </c>
      <c r="AJ95" s="33" t="s">
        <v>118</v>
      </c>
      <c r="AK95" s="33" t="s">
        <v>145</v>
      </c>
      <c r="AL95" s="32"/>
      <c r="AM95" s="32"/>
      <c r="AN95" s="32"/>
      <c r="AO95" s="32"/>
    </row>
    <row r="96" customFormat="1" ht="71.25" spans="1:41">
      <c r="A96" s="32" t="s">
        <v>20</v>
      </c>
      <c r="B96" s="34" t="s">
        <v>458</v>
      </c>
      <c r="C96" s="33" t="s">
        <v>172</v>
      </c>
      <c r="D96" s="33" t="s">
        <v>436</v>
      </c>
      <c r="E96" s="33" t="s">
        <v>459</v>
      </c>
      <c r="F96" s="33" t="s">
        <v>116</v>
      </c>
      <c r="G96" s="50" t="s">
        <v>145</v>
      </c>
      <c r="H96" s="33" t="s">
        <v>460</v>
      </c>
      <c r="I96" s="33">
        <v>13992437162</v>
      </c>
      <c r="J96" s="33">
        <v>20</v>
      </c>
      <c r="K96" s="33">
        <v>20</v>
      </c>
      <c r="L96" s="33">
        <v>20</v>
      </c>
      <c r="M96" s="33"/>
      <c r="N96" s="33"/>
      <c r="O96" s="33"/>
      <c r="P96" s="33"/>
      <c r="Q96" s="33"/>
      <c r="R96" s="33"/>
      <c r="S96" s="33"/>
      <c r="T96" s="33"/>
      <c r="U96" s="33"/>
      <c r="V96" s="33"/>
      <c r="W96" s="33"/>
      <c r="X96" s="33" t="s">
        <v>117</v>
      </c>
      <c r="Y96" s="33" t="s">
        <v>118</v>
      </c>
      <c r="Z96" s="33" t="s">
        <v>137</v>
      </c>
      <c r="AA96" s="33" t="s">
        <v>118</v>
      </c>
      <c r="AB96" s="33" t="s">
        <v>118</v>
      </c>
      <c r="AC96" s="33" t="s">
        <v>137</v>
      </c>
      <c r="AD96" s="33">
        <v>57</v>
      </c>
      <c r="AE96" s="33">
        <v>57</v>
      </c>
      <c r="AF96" s="33">
        <v>57</v>
      </c>
      <c r="AG96" s="33" t="s">
        <v>440</v>
      </c>
      <c r="AH96" s="33" t="s">
        <v>461</v>
      </c>
      <c r="AI96" s="34" t="s">
        <v>296</v>
      </c>
      <c r="AJ96" s="33" t="s">
        <v>118</v>
      </c>
      <c r="AK96" s="33" t="s">
        <v>145</v>
      </c>
      <c r="AL96" s="32"/>
      <c r="AM96" s="32"/>
      <c r="AN96" s="32"/>
      <c r="AO96" s="32"/>
    </row>
    <row r="97" customFormat="1" ht="71.25" spans="1:41">
      <c r="A97" s="32" t="s">
        <v>20</v>
      </c>
      <c r="B97" s="34" t="s">
        <v>462</v>
      </c>
      <c r="C97" s="33" t="s">
        <v>463</v>
      </c>
      <c r="D97" s="33" t="s">
        <v>436</v>
      </c>
      <c r="E97" s="33" t="s">
        <v>464</v>
      </c>
      <c r="F97" s="33" t="s">
        <v>116</v>
      </c>
      <c r="G97" s="50" t="s">
        <v>145</v>
      </c>
      <c r="H97" s="33" t="s">
        <v>465</v>
      </c>
      <c r="I97" s="33">
        <v>18395448437</v>
      </c>
      <c r="J97" s="33">
        <v>20</v>
      </c>
      <c r="K97" s="33">
        <v>20</v>
      </c>
      <c r="L97" s="33">
        <v>20</v>
      </c>
      <c r="M97" s="33"/>
      <c r="N97" s="33"/>
      <c r="O97" s="33"/>
      <c r="P97" s="33"/>
      <c r="Q97" s="33"/>
      <c r="R97" s="33"/>
      <c r="S97" s="33"/>
      <c r="T97" s="33"/>
      <c r="U97" s="33"/>
      <c r="V97" s="33"/>
      <c r="W97" s="33"/>
      <c r="X97" s="33" t="s">
        <v>117</v>
      </c>
      <c r="Y97" s="33" t="s">
        <v>118</v>
      </c>
      <c r="Z97" s="33" t="s">
        <v>137</v>
      </c>
      <c r="AA97" s="33" t="s">
        <v>118</v>
      </c>
      <c r="AB97" s="33" t="s">
        <v>118</v>
      </c>
      <c r="AC97" s="33" t="s">
        <v>137</v>
      </c>
      <c r="AD97" s="33">
        <v>41</v>
      </c>
      <c r="AE97" s="33">
        <v>41</v>
      </c>
      <c r="AF97" s="33">
        <v>41</v>
      </c>
      <c r="AG97" s="33" t="s">
        <v>440</v>
      </c>
      <c r="AH97" s="33" t="s">
        <v>466</v>
      </c>
      <c r="AI97" s="34" t="s">
        <v>296</v>
      </c>
      <c r="AJ97" s="33" t="s">
        <v>118</v>
      </c>
      <c r="AK97" s="33" t="s">
        <v>145</v>
      </c>
      <c r="AL97" s="32"/>
      <c r="AM97" s="32"/>
      <c r="AN97" s="32"/>
      <c r="AO97" s="32"/>
    </row>
    <row r="98" customFormat="1" ht="71.25" spans="1:41">
      <c r="A98" s="32" t="s">
        <v>20</v>
      </c>
      <c r="B98" s="34" t="s">
        <v>467</v>
      </c>
      <c r="C98" s="33" t="s">
        <v>172</v>
      </c>
      <c r="D98" s="33" t="s">
        <v>436</v>
      </c>
      <c r="E98" s="33" t="s">
        <v>468</v>
      </c>
      <c r="F98" s="33" t="s">
        <v>116</v>
      </c>
      <c r="G98" s="50" t="s">
        <v>145</v>
      </c>
      <c r="H98" s="50" t="s">
        <v>469</v>
      </c>
      <c r="I98" s="55">
        <v>15191697548</v>
      </c>
      <c r="J98" s="33">
        <v>20</v>
      </c>
      <c r="K98" s="33">
        <v>20</v>
      </c>
      <c r="L98" s="33">
        <v>20</v>
      </c>
      <c r="M98" s="33"/>
      <c r="N98" s="33"/>
      <c r="O98" s="33"/>
      <c r="P98" s="33"/>
      <c r="Q98" s="33"/>
      <c r="R98" s="33"/>
      <c r="S98" s="33"/>
      <c r="T98" s="33"/>
      <c r="U98" s="33"/>
      <c r="V98" s="33"/>
      <c r="W98" s="33"/>
      <c r="X98" s="33" t="s">
        <v>117</v>
      </c>
      <c r="Y98" s="33" t="s">
        <v>118</v>
      </c>
      <c r="Z98" s="33" t="s">
        <v>137</v>
      </c>
      <c r="AA98" s="33" t="s">
        <v>118</v>
      </c>
      <c r="AB98" s="33" t="s">
        <v>118</v>
      </c>
      <c r="AC98" s="33" t="s">
        <v>137</v>
      </c>
      <c r="AD98" s="33">
        <v>37</v>
      </c>
      <c r="AE98" s="33">
        <v>37</v>
      </c>
      <c r="AF98" s="33">
        <v>37</v>
      </c>
      <c r="AG98" s="33" t="s">
        <v>440</v>
      </c>
      <c r="AH98" s="33" t="s">
        <v>470</v>
      </c>
      <c r="AI98" s="34" t="s">
        <v>296</v>
      </c>
      <c r="AJ98" s="33" t="s">
        <v>118</v>
      </c>
      <c r="AK98" s="33" t="s">
        <v>145</v>
      </c>
      <c r="AL98" s="32"/>
      <c r="AM98" s="32"/>
      <c r="AN98" s="32"/>
      <c r="AO98" s="32"/>
    </row>
    <row r="99" customFormat="1" ht="71.25" spans="1:41">
      <c r="A99" s="32" t="s">
        <v>20</v>
      </c>
      <c r="B99" s="34" t="s">
        <v>471</v>
      </c>
      <c r="C99" s="33" t="s">
        <v>172</v>
      </c>
      <c r="D99" s="33" t="s">
        <v>436</v>
      </c>
      <c r="E99" s="33" t="s">
        <v>472</v>
      </c>
      <c r="F99" s="33" t="s">
        <v>116</v>
      </c>
      <c r="G99" s="50" t="s">
        <v>145</v>
      </c>
      <c r="H99" s="33" t="s">
        <v>473</v>
      </c>
      <c r="I99" s="44">
        <v>13488306438</v>
      </c>
      <c r="J99" s="33">
        <v>20</v>
      </c>
      <c r="K99" s="33">
        <v>20</v>
      </c>
      <c r="L99" s="33">
        <v>20</v>
      </c>
      <c r="M99" s="33"/>
      <c r="N99" s="33"/>
      <c r="O99" s="33"/>
      <c r="P99" s="33"/>
      <c r="Q99" s="33"/>
      <c r="R99" s="33"/>
      <c r="S99" s="33"/>
      <c r="T99" s="33"/>
      <c r="U99" s="33"/>
      <c r="V99" s="33"/>
      <c r="W99" s="33"/>
      <c r="X99" s="33" t="s">
        <v>117</v>
      </c>
      <c r="Y99" s="33" t="s">
        <v>118</v>
      </c>
      <c r="Z99" s="33" t="s">
        <v>137</v>
      </c>
      <c r="AA99" s="33" t="s">
        <v>118</v>
      </c>
      <c r="AB99" s="33" t="s">
        <v>118</v>
      </c>
      <c r="AC99" s="33" t="s">
        <v>137</v>
      </c>
      <c r="AD99" s="33">
        <v>10</v>
      </c>
      <c r="AE99" s="33">
        <v>10</v>
      </c>
      <c r="AF99" s="33">
        <v>10</v>
      </c>
      <c r="AG99" s="33" t="s">
        <v>440</v>
      </c>
      <c r="AH99" s="33" t="s">
        <v>474</v>
      </c>
      <c r="AI99" s="34" t="s">
        <v>296</v>
      </c>
      <c r="AJ99" s="33" t="s">
        <v>118</v>
      </c>
      <c r="AK99" s="33" t="s">
        <v>145</v>
      </c>
      <c r="AL99" s="32"/>
      <c r="AM99" s="32"/>
      <c r="AN99" s="32"/>
      <c r="AO99" s="32"/>
    </row>
    <row r="100" customFormat="1" ht="57" spans="1:41">
      <c r="A100" s="32" t="s">
        <v>20</v>
      </c>
      <c r="B100" s="34" t="s">
        <v>475</v>
      </c>
      <c r="C100" s="33" t="s">
        <v>476</v>
      </c>
      <c r="D100" s="33" t="s">
        <v>436</v>
      </c>
      <c r="E100" s="33" t="s">
        <v>454</v>
      </c>
      <c r="F100" s="33" t="s">
        <v>116</v>
      </c>
      <c r="G100" s="50" t="s">
        <v>145</v>
      </c>
      <c r="H100" s="33" t="s">
        <v>455</v>
      </c>
      <c r="I100" s="56" t="s">
        <v>456</v>
      </c>
      <c r="J100" s="33">
        <v>20</v>
      </c>
      <c r="K100" s="33">
        <v>20</v>
      </c>
      <c r="L100" s="33">
        <v>20</v>
      </c>
      <c r="M100" s="33"/>
      <c r="N100" s="33"/>
      <c r="O100" s="33"/>
      <c r="P100" s="33"/>
      <c r="Q100" s="33"/>
      <c r="R100" s="33"/>
      <c r="S100" s="33"/>
      <c r="T100" s="33"/>
      <c r="U100" s="33"/>
      <c r="V100" s="33"/>
      <c r="W100" s="33"/>
      <c r="X100" s="33" t="s">
        <v>117</v>
      </c>
      <c r="Y100" s="33" t="s">
        <v>118</v>
      </c>
      <c r="Z100" s="33" t="s">
        <v>137</v>
      </c>
      <c r="AA100" s="33" t="s">
        <v>118</v>
      </c>
      <c r="AB100" s="33" t="s">
        <v>118</v>
      </c>
      <c r="AC100" s="33" t="s">
        <v>137</v>
      </c>
      <c r="AD100" s="33">
        <v>54</v>
      </c>
      <c r="AE100" s="33">
        <v>54</v>
      </c>
      <c r="AF100" s="33">
        <v>54</v>
      </c>
      <c r="AG100" s="33" t="s">
        <v>440</v>
      </c>
      <c r="AH100" s="33" t="s">
        <v>477</v>
      </c>
      <c r="AI100" s="34" t="s">
        <v>320</v>
      </c>
      <c r="AJ100" s="33" t="s">
        <v>118</v>
      </c>
      <c r="AK100" s="33" t="s">
        <v>145</v>
      </c>
      <c r="AL100" s="32"/>
      <c r="AM100" s="32"/>
      <c r="AN100" s="32"/>
      <c r="AO100" s="32"/>
    </row>
    <row r="101" customFormat="1" ht="57" spans="1:41">
      <c r="A101" s="32" t="s">
        <v>20</v>
      </c>
      <c r="B101" s="34" t="s">
        <v>478</v>
      </c>
      <c r="C101" s="33" t="s">
        <v>479</v>
      </c>
      <c r="D101" s="33" t="s">
        <v>436</v>
      </c>
      <c r="E101" s="33" t="s">
        <v>459</v>
      </c>
      <c r="F101" s="33" t="s">
        <v>116</v>
      </c>
      <c r="G101" s="50" t="s">
        <v>145</v>
      </c>
      <c r="H101" s="33" t="s">
        <v>460</v>
      </c>
      <c r="I101" s="33">
        <v>13992437162</v>
      </c>
      <c r="J101" s="33">
        <v>30</v>
      </c>
      <c r="K101" s="33">
        <v>30</v>
      </c>
      <c r="L101" s="33">
        <v>30</v>
      </c>
      <c r="M101" s="33"/>
      <c r="N101" s="33"/>
      <c r="O101" s="33"/>
      <c r="P101" s="33"/>
      <c r="Q101" s="33"/>
      <c r="R101" s="33"/>
      <c r="S101" s="33"/>
      <c r="T101" s="33"/>
      <c r="U101" s="33"/>
      <c r="V101" s="33"/>
      <c r="W101" s="33"/>
      <c r="X101" s="33" t="s">
        <v>117</v>
      </c>
      <c r="Y101" s="33" t="s">
        <v>118</v>
      </c>
      <c r="Z101" s="33" t="s">
        <v>137</v>
      </c>
      <c r="AA101" s="33" t="s">
        <v>118</v>
      </c>
      <c r="AB101" s="33" t="s">
        <v>118</v>
      </c>
      <c r="AC101" s="33" t="s">
        <v>137</v>
      </c>
      <c r="AD101" s="33">
        <v>60</v>
      </c>
      <c r="AE101" s="33">
        <v>60</v>
      </c>
      <c r="AF101" s="33">
        <v>60</v>
      </c>
      <c r="AG101" s="33" t="s">
        <v>440</v>
      </c>
      <c r="AH101" s="33" t="s">
        <v>452</v>
      </c>
      <c r="AI101" s="34" t="s">
        <v>320</v>
      </c>
      <c r="AJ101" s="33" t="s">
        <v>118</v>
      </c>
      <c r="AK101" s="33" t="s">
        <v>145</v>
      </c>
      <c r="AL101" s="32"/>
      <c r="AM101" s="32"/>
      <c r="AN101" s="32"/>
      <c r="AO101" s="32"/>
    </row>
    <row r="102" customFormat="1" ht="57" spans="1:41">
      <c r="A102" s="32" t="s">
        <v>20</v>
      </c>
      <c r="B102" s="34" t="s">
        <v>480</v>
      </c>
      <c r="C102" s="33" t="s">
        <v>481</v>
      </c>
      <c r="D102" s="33" t="s">
        <v>436</v>
      </c>
      <c r="E102" s="33" t="s">
        <v>464</v>
      </c>
      <c r="F102" s="33" t="s">
        <v>116</v>
      </c>
      <c r="G102" s="50" t="s">
        <v>145</v>
      </c>
      <c r="H102" s="33" t="s">
        <v>465</v>
      </c>
      <c r="I102" s="33">
        <v>18395448437</v>
      </c>
      <c r="J102" s="33">
        <v>35</v>
      </c>
      <c r="K102" s="33">
        <v>35</v>
      </c>
      <c r="L102" s="33">
        <v>35</v>
      </c>
      <c r="M102" s="33"/>
      <c r="N102" s="33"/>
      <c r="O102" s="33"/>
      <c r="P102" s="33"/>
      <c r="Q102" s="33"/>
      <c r="R102" s="33"/>
      <c r="S102" s="33"/>
      <c r="T102" s="33"/>
      <c r="U102" s="33"/>
      <c r="V102" s="33"/>
      <c r="W102" s="33"/>
      <c r="X102" s="33" t="s">
        <v>117</v>
      </c>
      <c r="Y102" s="33" t="s">
        <v>118</v>
      </c>
      <c r="Z102" s="33" t="s">
        <v>137</v>
      </c>
      <c r="AA102" s="33" t="s">
        <v>118</v>
      </c>
      <c r="AB102" s="33" t="s">
        <v>118</v>
      </c>
      <c r="AC102" s="33" t="s">
        <v>137</v>
      </c>
      <c r="AD102" s="33">
        <v>32</v>
      </c>
      <c r="AE102" s="33">
        <v>32</v>
      </c>
      <c r="AF102" s="33">
        <v>32</v>
      </c>
      <c r="AG102" s="33" t="s">
        <v>482</v>
      </c>
      <c r="AH102" s="33" t="s">
        <v>483</v>
      </c>
      <c r="AI102" s="34" t="s">
        <v>320</v>
      </c>
      <c r="AJ102" s="33" t="s">
        <v>118</v>
      </c>
      <c r="AK102" s="33" t="s">
        <v>145</v>
      </c>
      <c r="AL102" s="32"/>
      <c r="AM102" s="32"/>
      <c r="AN102" s="32"/>
      <c r="AO102" s="32"/>
    </row>
    <row r="103" customFormat="1" ht="57" spans="1:41">
      <c r="A103" s="32" t="s">
        <v>20</v>
      </c>
      <c r="B103" s="34" t="s">
        <v>484</v>
      </c>
      <c r="C103" s="33" t="s">
        <v>172</v>
      </c>
      <c r="D103" s="33" t="s">
        <v>436</v>
      </c>
      <c r="E103" s="33" t="s">
        <v>468</v>
      </c>
      <c r="F103" s="33" t="s">
        <v>116</v>
      </c>
      <c r="G103" s="50" t="s">
        <v>145</v>
      </c>
      <c r="H103" s="50" t="s">
        <v>469</v>
      </c>
      <c r="I103" s="55">
        <v>15191697548</v>
      </c>
      <c r="J103" s="33">
        <v>10</v>
      </c>
      <c r="K103" s="33">
        <v>10</v>
      </c>
      <c r="L103" s="33">
        <v>10</v>
      </c>
      <c r="M103" s="33"/>
      <c r="N103" s="33"/>
      <c r="O103" s="33"/>
      <c r="P103" s="33"/>
      <c r="Q103" s="33"/>
      <c r="R103" s="33"/>
      <c r="S103" s="33"/>
      <c r="T103" s="33"/>
      <c r="U103" s="33"/>
      <c r="V103" s="33"/>
      <c r="W103" s="33"/>
      <c r="X103" s="33" t="s">
        <v>117</v>
      </c>
      <c r="Y103" s="33" t="s">
        <v>118</v>
      </c>
      <c r="Z103" s="33" t="s">
        <v>137</v>
      </c>
      <c r="AA103" s="33" t="s">
        <v>118</v>
      </c>
      <c r="AB103" s="33" t="s">
        <v>118</v>
      </c>
      <c r="AC103" s="33" t="s">
        <v>137</v>
      </c>
      <c r="AD103" s="33">
        <v>65</v>
      </c>
      <c r="AE103" s="33">
        <v>65</v>
      </c>
      <c r="AF103" s="33">
        <v>65</v>
      </c>
      <c r="AG103" s="33" t="s">
        <v>440</v>
      </c>
      <c r="AH103" s="33" t="s">
        <v>485</v>
      </c>
      <c r="AI103" s="34" t="s">
        <v>320</v>
      </c>
      <c r="AJ103" s="33" t="s">
        <v>118</v>
      </c>
      <c r="AK103" s="33" t="s">
        <v>145</v>
      </c>
      <c r="AL103" s="32"/>
      <c r="AM103" s="32"/>
      <c r="AN103" s="32"/>
      <c r="AO103" s="32"/>
    </row>
    <row r="104" s="5" customFormat="1" ht="68" customHeight="1" spans="1:41">
      <c r="A104" s="32" t="s">
        <v>20</v>
      </c>
      <c r="B104" s="52" t="s">
        <v>486</v>
      </c>
      <c r="C104" s="53" t="s">
        <v>185</v>
      </c>
      <c r="D104" s="33" t="s">
        <v>436</v>
      </c>
      <c r="E104" s="33" t="s">
        <v>446</v>
      </c>
      <c r="F104" s="33" t="s">
        <v>116</v>
      </c>
      <c r="G104" s="50" t="s">
        <v>145</v>
      </c>
      <c r="H104" s="33" t="s">
        <v>447</v>
      </c>
      <c r="I104" s="33">
        <v>15029899197</v>
      </c>
      <c r="J104" s="53">
        <v>24</v>
      </c>
      <c r="K104" s="53">
        <v>24</v>
      </c>
      <c r="L104" s="53"/>
      <c r="M104" s="33"/>
      <c r="N104" s="33">
        <v>24</v>
      </c>
      <c r="O104" s="33"/>
      <c r="P104" s="33"/>
      <c r="Q104" s="33"/>
      <c r="R104" s="33"/>
      <c r="S104" s="33"/>
      <c r="T104" s="33"/>
      <c r="U104" s="33"/>
      <c r="V104" s="33"/>
      <c r="W104" s="33"/>
      <c r="X104" s="33" t="s">
        <v>117</v>
      </c>
      <c r="Y104" s="33" t="s">
        <v>118</v>
      </c>
      <c r="Z104" s="33" t="s">
        <v>118</v>
      </c>
      <c r="AA104" s="33" t="s">
        <v>118</v>
      </c>
      <c r="AB104" s="33" t="s">
        <v>118</v>
      </c>
      <c r="AC104" s="33" t="s">
        <v>137</v>
      </c>
      <c r="AD104" s="35">
        <v>96</v>
      </c>
      <c r="AE104" s="35">
        <v>96</v>
      </c>
      <c r="AF104" s="35">
        <v>96</v>
      </c>
      <c r="AG104" s="33" t="s">
        <v>440</v>
      </c>
      <c r="AH104" s="33" t="s">
        <v>441</v>
      </c>
      <c r="AI104" s="53" t="s">
        <v>329</v>
      </c>
      <c r="AJ104" s="33" t="s">
        <v>118</v>
      </c>
      <c r="AK104" s="33" t="s">
        <v>145</v>
      </c>
      <c r="AL104" s="33"/>
      <c r="AM104" s="33"/>
      <c r="AN104" s="33"/>
      <c r="AO104" s="33"/>
    </row>
    <row r="105" s="5" customFormat="1" ht="83" customHeight="1" spans="1:41">
      <c r="A105" s="32" t="s">
        <v>20</v>
      </c>
      <c r="B105" s="52" t="s">
        <v>487</v>
      </c>
      <c r="C105" s="53" t="s">
        <v>488</v>
      </c>
      <c r="D105" s="33" t="s">
        <v>436</v>
      </c>
      <c r="E105" s="33" t="s">
        <v>168</v>
      </c>
      <c r="F105" s="33" t="s">
        <v>116</v>
      </c>
      <c r="G105" s="34" t="s">
        <v>204</v>
      </c>
      <c r="H105" s="33" t="s">
        <v>443</v>
      </c>
      <c r="I105" s="33">
        <v>13629148820</v>
      </c>
      <c r="J105" s="53">
        <v>8.515</v>
      </c>
      <c r="K105" s="53">
        <v>8.515</v>
      </c>
      <c r="L105" s="53"/>
      <c r="M105" s="53">
        <v>8.515</v>
      </c>
      <c r="N105" s="33"/>
      <c r="O105" s="33"/>
      <c r="P105" s="33"/>
      <c r="Q105" s="33"/>
      <c r="R105" s="33"/>
      <c r="S105" s="33"/>
      <c r="T105" s="33"/>
      <c r="U105" s="33"/>
      <c r="V105" s="33"/>
      <c r="W105" s="33"/>
      <c r="X105" s="33" t="s">
        <v>117</v>
      </c>
      <c r="Y105" s="33" t="s">
        <v>118</v>
      </c>
      <c r="Z105" s="33" t="s">
        <v>118</v>
      </c>
      <c r="AA105" s="33" t="s">
        <v>118</v>
      </c>
      <c r="AB105" s="33" t="s">
        <v>118</v>
      </c>
      <c r="AC105" s="33" t="s">
        <v>137</v>
      </c>
      <c r="AD105" s="35">
        <v>83</v>
      </c>
      <c r="AE105" s="35">
        <v>83</v>
      </c>
      <c r="AF105" s="35">
        <v>83</v>
      </c>
      <c r="AG105" s="33" t="s">
        <v>489</v>
      </c>
      <c r="AH105" s="33" t="s">
        <v>490</v>
      </c>
      <c r="AI105" s="53" t="s">
        <v>205</v>
      </c>
      <c r="AJ105" s="33" t="s">
        <v>118</v>
      </c>
      <c r="AK105" s="33" t="s">
        <v>145</v>
      </c>
      <c r="AL105" s="33"/>
      <c r="AM105" s="33"/>
      <c r="AN105" s="33"/>
      <c r="AO105" s="33"/>
    </row>
    <row r="106" s="5" customFormat="1" ht="82" customHeight="1" spans="1:41">
      <c r="A106" s="32" t="s">
        <v>20</v>
      </c>
      <c r="B106" s="52" t="s">
        <v>491</v>
      </c>
      <c r="C106" s="53" t="s">
        <v>492</v>
      </c>
      <c r="D106" s="33" t="s">
        <v>436</v>
      </c>
      <c r="E106" s="33" t="s">
        <v>437</v>
      </c>
      <c r="F106" s="33" t="s">
        <v>116</v>
      </c>
      <c r="G106" s="34" t="s">
        <v>204</v>
      </c>
      <c r="H106" s="33" t="s">
        <v>438</v>
      </c>
      <c r="I106" s="33">
        <v>13992437925</v>
      </c>
      <c r="J106" s="53">
        <v>19.376</v>
      </c>
      <c r="K106" s="53">
        <v>19.376</v>
      </c>
      <c r="L106" s="53"/>
      <c r="M106" s="53">
        <v>19.376</v>
      </c>
      <c r="N106" s="33"/>
      <c r="O106" s="33"/>
      <c r="P106" s="33"/>
      <c r="Q106" s="33"/>
      <c r="R106" s="33"/>
      <c r="S106" s="33"/>
      <c r="T106" s="33"/>
      <c r="U106" s="33"/>
      <c r="V106" s="33"/>
      <c r="W106" s="33"/>
      <c r="X106" s="33" t="s">
        <v>117</v>
      </c>
      <c r="Y106" s="33" t="s">
        <v>118</v>
      </c>
      <c r="Z106" s="33" t="s">
        <v>118</v>
      </c>
      <c r="AA106" s="33" t="s">
        <v>118</v>
      </c>
      <c r="AB106" s="33" t="s">
        <v>118</v>
      </c>
      <c r="AC106" s="33" t="s">
        <v>137</v>
      </c>
      <c r="AD106" s="35">
        <v>230</v>
      </c>
      <c r="AE106" s="35">
        <v>230</v>
      </c>
      <c r="AF106" s="35">
        <v>230</v>
      </c>
      <c r="AG106" s="33" t="s">
        <v>493</v>
      </c>
      <c r="AH106" s="33" t="s">
        <v>494</v>
      </c>
      <c r="AI106" s="53" t="s">
        <v>205</v>
      </c>
      <c r="AJ106" s="33" t="s">
        <v>118</v>
      </c>
      <c r="AK106" s="33" t="s">
        <v>145</v>
      </c>
      <c r="AL106" s="33"/>
      <c r="AM106" s="33"/>
      <c r="AN106" s="33"/>
      <c r="AO106" s="33"/>
    </row>
    <row r="107" s="3" customFormat="1" ht="148" customHeight="1" spans="1:41">
      <c r="A107" s="32" t="s">
        <v>20</v>
      </c>
      <c r="B107" s="37" t="s">
        <v>495</v>
      </c>
      <c r="C107" s="38" t="s">
        <v>496</v>
      </c>
      <c r="D107" s="38" t="s">
        <v>497</v>
      </c>
      <c r="E107" s="38" t="s">
        <v>454</v>
      </c>
      <c r="F107" s="31" t="s">
        <v>116</v>
      </c>
      <c r="G107" s="31" t="s">
        <v>209</v>
      </c>
      <c r="H107" s="37" t="s">
        <v>498</v>
      </c>
      <c r="I107" s="39">
        <v>13152079955</v>
      </c>
      <c r="J107" s="37">
        <v>100</v>
      </c>
      <c r="K107" s="37"/>
      <c r="L107" s="31"/>
      <c r="M107" s="37"/>
      <c r="N107" s="31"/>
      <c r="O107" s="31"/>
      <c r="P107" s="31">
        <v>100</v>
      </c>
      <c r="Q107" s="31"/>
      <c r="R107" s="31"/>
      <c r="S107" s="31"/>
      <c r="T107" s="31"/>
      <c r="U107" s="31"/>
      <c r="V107" s="31"/>
      <c r="W107" s="31"/>
      <c r="X107" s="31" t="s">
        <v>117</v>
      </c>
      <c r="Y107" s="31" t="s">
        <v>118</v>
      </c>
      <c r="Z107" s="31" t="s">
        <v>118</v>
      </c>
      <c r="AA107" s="31" t="s">
        <v>118</v>
      </c>
      <c r="AB107" s="31" t="s">
        <v>118</v>
      </c>
      <c r="AC107" s="31" t="s">
        <v>137</v>
      </c>
      <c r="AD107" s="37">
        <v>50</v>
      </c>
      <c r="AE107" s="31">
        <v>152</v>
      </c>
      <c r="AF107" s="31">
        <v>152</v>
      </c>
      <c r="AG107" s="33" t="s">
        <v>211</v>
      </c>
      <c r="AH107" s="33" t="s">
        <v>212</v>
      </c>
      <c r="AI107" s="38" t="s">
        <v>383</v>
      </c>
      <c r="AJ107" s="31"/>
      <c r="AK107" s="31"/>
      <c r="AL107" s="31"/>
      <c r="AM107" s="31"/>
      <c r="AN107" s="31"/>
      <c r="AO107" s="31"/>
    </row>
    <row r="108" customFormat="1" ht="71.25" spans="1:41">
      <c r="A108" s="32" t="s">
        <v>20</v>
      </c>
      <c r="B108" s="33" t="s">
        <v>499</v>
      </c>
      <c r="C108" s="31" t="s">
        <v>500</v>
      </c>
      <c r="D108" s="31" t="s">
        <v>501</v>
      </c>
      <c r="E108" s="31" t="s">
        <v>502</v>
      </c>
      <c r="F108" s="31" t="s">
        <v>116</v>
      </c>
      <c r="G108" s="31" t="s">
        <v>222</v>
      </c>
      <c r="H108" s="31" t="s">
        <v>503</v>
      </c>
      <c r="I108" s="31" t="s">
        <v>504</v>
      </c>
      <c r="J108" s="33">
        <v>50</v>
      </c>
      <c r="K108" s="31">
        <f t="shared" ref="K108:K134" si="4">SUM(L108:O108)</f>
        <v>50</v>
      </c>
      <c r="L108" s="31"/>
      <c r="M108" s="33">
        <v>50</v>
      </c>
      <c r="N108" s="31"/>
      <c r="O108" s="31"/>
      <c r="P108" s="31"/>
      <c r="Q108" s="31"/>
      <c r="R108" s="31"/>
      <c r="S108" s="31"/>
      <c r="T108" s="31"/>
      <c r="U108" s="31"/>
      <c r="V108" s="31"/>
      <c r="W108" s="31"/>
      <c r="X108" s="31" t="s">
        <v>117</v>
      </c>
      <c r="Y108" s="31" t="s">
        <v>118</v>
      </c>
      <c r="Z108" s="31" t="s">
        <v>137</v>
      </c>
      <c r="AA108" s="31" t="s">
        <v>118</v>
      </c>
      <c r="AB108" s="31" t="s">
        <v>118</v>
      </c>
      <c r="AC108" s="31" t="s">
        <v>137</v>
      </c>
      <c r="AD108" s="33">
        <v>80</v>
      </c>
      <c r="AE108" s="58">
        <v>280</v>
      </c>
      <c r="AF108" s="58">
        <v>280</v>
      </c>
      <c r="AG108" s="33" t="s">
        <v>505</v>
      </c>
      <c r="AH108" s="33" t="str">
        <f t="shared" ref="AH108:AH134" si="5">"通过发展产业带动"&amp;AD108&amp;"户贫困户增收"</f>
        <v>通过发展产业带动80户贫困户增收</v>
      </c>
      <c r="AI108" s="31" t="s">
        <v>506</v>
      </c>
      <c r="AJ108" s="31"/>
      <c r="AK108" s="31"/>
      <c r="AL108" s="31"/>
      <c r="AM108" s="31"/>
      <c r="AN108" s="31"/>
      <c r="AO108" s="31"/>
    </row>
    <row r="109" customFormat="1" ht="71.25" spans="1:41">
      <c r="A109" s="32" t="s">
        <v>20</v>
      </c>
      <c r="B109" s="54" t="s">
        <v>507</v>
      </c>
      <c r="C109" s="31" t="s">
        <v>508</v>
      </c>
      <c r="D109" s="31" t="s">
        <v>501</v>
      </c>
      <c r="E109" s="31" t="s">
        <v>509</v>
      </c>
      <c r="F109" s="31" t="s">
        <v>116</v>
      </c>
      <c r="G109" s="31" t="s">
        <v>222</v>
      </c>
      <c r="H109" s="31" t="s">
        <v>510</v>
      </c>
      <c r="I109" s="31" t="s">
        <v>511</v>
      </c>
      <c r="J109" s="33">
        <v>100</v>
      </c>
      <c r="K109" s="31">
        <f t="shared" si="4"/>
        <v>100</v>
      </c>
      <c r="L109" s="31">
        <v>50</v>
      </c>
      <c r="M109" s="33">
        <v>50</v>
      </c>
      <c r="N109" s="31"/>
      <c r="O109" s="31"/>
      <c r="P109" s="31"/>
      <c r="Q109" s="31"/>
      <c r="R109" s="31"/>
      <c r="S109" s="31"/>
      <c r="T109" s="31"/>
      <c r="U109" s="31"/>
      <c r="V109" s="31"/>
      <c r="W109" s="31"/>
      <c r="X109" s="31" t="s">
        <v>117</v>
      </c>
      <c r="Y109" s="31" t="s">
        <v>118</v>
      </c>
      <c r="Z109" s="31" t="s">
        <v>137</v>
      </c>
      <c r="AA109" s="31" t="s">
        <v>118</v>
      </c>
      <c r="AB109" s="31" t="s">
        <v>118</v>
      </c>
      <c r="AC109" s="31" t="s">
        <v>137</v>
      </c>
      <c r="AD109" s="33">
        <v>130</v>
      </c>
      <c r="AE109" s="58">
        <v>455</v>
      </c>
      <c r="AF109" s="58">
        <v>455</v>
      </c>
      <c r="AG109" s="33" t="s">
        <v>505</v>
      </c>
      <c r="AH109" s="33" t="str">
        <f t="shared" si="5"/>
        <v>通过发展产业带动130户贫困户增收</v>
      </c>
      <c r="AI109" s="33" t="s">
        <v>512</v>
      </c>
      <c r="AJ109" s="31"/>
      <c r="AK109" s="31"/>
      <c r="AL109" s="31"/>
      <c r="AM109" s="31"/>
      <c r="AN109" s="31"/>
      <c r="AO109" s="31"/>
    </row>
    <row r="110" customFormat="1" ht="71.25" spans="1:41">
      <c r="A110" s="32" t="s">
        <v>20</v>
      </c>
      <c r="B110" s="33" t="s">
        <v>513</v>
      </c>
      <c r="C110" s="31" t="s">
        <v>514</v>
      </c>
      <c r="D110" s="31" t="s">
        <v>501</v>
      </c>
      <c r="E110" s="31" t="s">
        <v>515</v>
      </c>
      <c r="F110" s="31" t="s">
        <v>116</v>
      </c>
      <c r="G110" s="31" t="s">
        <v>222</v>
      </c>
      <c r="H110" s="31" t="s">
        <v>516</v>
      </c>
      <c r="I110" s="31" t="s">
        <v>517</v>
      </c>
      <c r="J110" s="33">
        <v>100</v>
      </c>
      <c r="K110" s="31">
        <f t="shared" si="4"/>
        <v>100</v>
      </c>
      <c r="L110" s="31">
        <v>50</v>
      </c>
      <c r="M110" s="33">
        <v>50</v>
      </c>
      <c r="N110" s="31"/>
      <c r="O110" s="31"/>
      <c r="P110" s="31"/>
      <c r="Q110" s="31"/>
      <c r="R110" s="31"/>
      <c r="S110" s="31"/>
      <c r="T110" s="31"/>
      <c r="U110" s="31"/>
      <c r="V110" s="31"/>
      <c r="W110" s="31"/>
      <c r="X110" s="31" t="s">
        <v>117</v>
      </c>
      <c r="Y110" s="31" t="s">
        <v>118</v>
      </c>
      <c r="Z110" s="31" t="s">
        <v>137</v>
      </c>
      <c r="AA110" s="31" t="s">
        <v>118</v>
      </c>
      <c r="AB110" s="31" t="s">
        <v>118</v>
      </c>
      <c r="AC110" s="31" t="s">
        <v>137</v>
      </c>
      <c r="AD110" s="33">
        <v>160</v>
      </c>
      <c r="AE110" s="58">
        <v>560</v>
      </c>
      <c r="AF110" s="58">
        <v>560</v>
      </c>
      <c r="AG110" s="33" t="s">
        <v>505</v>
      </c>
      <c r="AH110" s="33" t="str">
        <f t="shared" si="5"/>
        <v>通过发展产业带动160户贫困户增收</v>
      </c>
      <c r="AI110" s="33" t="s">
        <v>518</v>
      </c>
      <c r="AJ110" s="31"/>
      <c r="AK110" s="31"/>
      <c r="AL110" s="31"/>
      <c r="AM110" s="31"/>
      <c r="AN110" s="31"/>
      <c r="AO110" s="31"/>
    </row>
    <row r="111" customFormat="1" ht="57" spans="1:41">
      <c r="A111" s="32" t="s">
        <v>20</v>
      </c>
      <c r="B111" s="33" t="s">
        <v>519</v>
      </c>
      <c r="C111" s="31" t="s">
        <v>520</v>
      </c>
      <c r="D111" s="31" t="s">
        <v>501</v>
      </c>
      <c r="E111" s="31" t="s">
        <v>521</v>
      </c>
      <c r="F111" s="31" t="s">
        <v>116</v>
      </c>
      <c r="G111" s="31" t="s">
        <v>222</v>
      </c>
      <c r="H111" s="31" t="s">
        <v>522</v>
      </c>
      <c r="I111" s="31" t="s">
        <v>523</v>
      </c>
      <c r="J111" s="33">
        <v>100</v>
      </c>
      <c r="K111" s="31">
        <f t="shared" si="4"/>
        <v>100</v>
      </c>
      <c r="L111" s="31">
        <v>50</v>
      </c>
      <c r="M111" s="44">
        <v>50</v>
      </c>
      <c r="N111" s="31"/>
      <c r="O111" s="31"/>
      <c r="P111" s="31"/>
      <c r="Q111" s="31"/>
      <c r="R111" s="31"/>
      <c r="S111" s="31"/>
      <c r="T111" s="31"/>
      <c r="U111" s="31"/>
      <c r="V111" s="31"/>
      <c r="W111" s="31"/>
      <c r="X111" s="31" t="s">
        <v>117</v>
      </c>
      <c r="Y111" s="31" t="s">
        <v>118</v>
      </c>
      <c r="Z111" s="31" t="s">
        <v>137</v>
      </c>
      <c r="AA111" s="31" t="s">
        <v>118</v>
      </c>
      <c r="AB111" s="31" t="s">
        <v>118</v>
      </c>
      <c r="AC111" s="31" t="s">
        <v>137</v>
      </c>
      <c r="AD111" s="33">
        <v>128</v>
      </c>
      <c r="AE111" s="58">
        <v>448</v>
      </c>
      <c r="AF111" s="58">
        <v>448</v>
      </c>
      <c r="AG111" s="33" t="s">
        <v>505</v>
      </c>
      <c r="AH111" s="33" t="str">
        <f t="shared" si="5"/>
        <v>通过发展产业带动128户贫困户增收</v>
      </c>
      <c r="AI111" s="33" t="s">
        <v>313</v>
      </c>
      <c r="AJ111" s="31"/>
      <c r="AK111" s="31"/>
      <c r="AL111" s="31"/>
      <c r="AM111" s="31"/>
      <c r="AN111" s="31"/>
      <c r="AO111" s="31"/>
    </row>
    <row r="112" customFormat="1" ht="71.25" spans="1:41">
      <c r="A112" s="32" t="s">
        <v>20</v>
      </c>
      <c r="B112" s="54" t="s">
        <v>524</v>
      </c>
      <c r="C112" s="31" t="s">
        <v>525</v>
      </c>
      <c r="D112" s="31" t="s">
        <v>501</v>
      </c>
      <c r="E112" s="31" t="s">
        <v>526</v>
      </c>
      <c r="F112" s="31" t="s">
        <v>116</v>
      </c>
      <c r="G112" s="31" t="s">
        <v>222</v>
      </c>
      <c r="H112" s="31" t="s">
        <v>527</v>
      </c>
      <c r="I112" s="31" t="s">
        <v>528</v>
      </c>
      <c r="J112" s="33">
        <v>100</v>
      </c>
      <c r="K112" s="31">
        <f t="shared" si="4"/>
        <v>100</v>
      </c>
      <c r="L112" s="31">
        <v>50</v>
      </c>
      <c r="M112" s="31">
        <v>50</v>
      </c>
      <c r="N112" s="31"/>
      <c r="O112" s="31"/>
      <c r="P112" s="31"/>
      <c r="Q112" s="31"/>
      <c r="R112" s="31"/>
      <c r="S112" s="31"/>
      <c r="T112" s="31"/>
      <c r="U112" s="31"/>
      <c r="V112" s="31"/>
      <c r="W112" s="31"/>
      <c r="X112" s="31" t="s">
        <v>117</v>
      </c>
      <c r="Y112" s="31" t="s">
        <v>118</v>
      </c>
      <c r="Z112" s="31" t="s">
        <v>137</v>
      </c>
      <c r="AA112" s="31" t="s">
        <v>118</v>
      </c>
      <c r="AB112" s="31" t="s">
        <v>118</v>
      </c>
      <c r="AC112" s="31" t="s">
        <v>137</v>
      </c>
      <c r="AD112" s="33">
        <v>100</v>
      </c>
      <c r="AE112" s="58">
        <v>350</v>
      </c>
      <c r="AF112" s="58">
        <v>350</v>
      </c>
      <c r="AG112" s="33" t="s">
        <v>505</v>
      </c>
      <c r="AH112" s="33" t="str">
        <f t="shared" si="5"/>
        <v>通过发展产业带动100户贫困户增收</v>
      </c>
      <c r="AI112" s="33" t="s">
        <v>512</v>
      </c>
      <c r="AJ112" s="31"/>
      <c r="AK112" s="31"/>
      <c r="AL112" s="31"/>
      <c r="AM112" s="31"/>
      <c r="AN112" s="31"/>
      <c r="AO112" s="31"/>
    </row>
    <row r="113" customFormat="1" ht="57" spans="1:41">
      <c r="A113" s="32" t="s">
        <v>20</v>
      </c>
      <c r="B113" s="33" t="s">
        <v>529</v>
      </c>
      <c r="C113" s="31" t="s">
        <v>530</v>
      </c>
      <c r="D113" s="31" t="s">
        <v>501</v>
      </c>
      <c r="E113" s="31" t="s">
        <v>531</v>
      </c>
      <c r="F113" s="31" t="s">
        <v>116</v>
      </c>
      <c r="G113" s="31" t="s">
        <v>222</v>
      </c>
      <c r="H113" s="31" t="s">
        <v>532</v>
      </c>
      <c r="I113" s="31" t="s">
        <v>533</v>
      </c>
      <c r="J113" s="33">
        <v>30</v>
      </c>
      <c r="K113" s="31">
        <f t="shared" si="4"/>
        <v>30</v>
      </c>
      <c r="L113" s="31"/>
      <c r="M113" s="57">
        <v>30</v>
      </c>
      <c r="N113" s="31"/>
      <c r="O113" s="31"/>
      <c r="P113" s="31"/>
      <c r="Q113" s="31"/>
      <c r="R113" s="31"/>
      <c r="S113" s="31"/>
      <c r="T113" s="31"/>
      <c r="U113" s="31"/>
      <c r="V113" s="31"/>
      <c r="W113" s="31"/>
      <c r="X113" s="31" t="s">
        <v>117</v>
      </c>
      <c r="Y113" s="31" t="s">
        <v>118</v>
      </c>
      <c r="Z113" s="31" t="s">
        <v>137</v>
      </c>
      <c r="AA113" s="31" t="s">
        <v>118</v>
      </c>
      <c r="AB113" s="31" t="s">
        <v>118</v>
      </c>
      <c r="AC113" s="31" t="s">
        <v>137</v>
      </c>
      <c r="AD113" s="33">
        <v>20</v>
      </c>
      <c r="AE113" s="58">
        <v>70</v>
      </c>
      <c r="AF113" s="58">
        <v>70</v>
      </c>
      <c r="AG113" s="33" t="s">
        <v>505</v>
      </c>
      <c r="AH113" s="33" t="str">
        <f t="shared" si="5"/>
        <v>通过发展产业带动20户贫困户增收</v>
      </c>
      <c r="AI113" s="31" t="s">
        <v>506</v>
      </c>
      <c r="AJ113" s="31"/>
      <c r="AK113" s="31"/>
      <c r="AL113" s="31"/>
      <c r="AM113" s="31"/>
      <c r="AN113" s="31"/>
      <c r="AO113" s="31"/>
    </row>
    <row r="114" customFormat="1" ht="57" spans="1:41">
      <c r="A114" s="32" t="s">
        <v>20</v>
      </c>
      <c r="B114" s="33" t="s">
        <v>534</v>
      </c>
      <c r="C114" s="31" t="s">
        <v>535</v>
      </c>
      <c r="D114" s="31" t="s">
        <v>501</v>
      </c>
      <c r="E114" s="31" t="s">
        <v>536</v>
      </c>
      <c r="F114" s="31" t="s">
        <v>116</v>
      </c>
      <c r="G114" s="31" t="s">
        <v>222</v>
      </c>
      <c r="H114" s="31" t="s">
        <v>537</v>
      </c>
      <c r="I114" s="31" t="s">
        <v>538</v>
      </c>
      <c r="J114" s="33">
        <v>30</v>
      </c>
      <c r="K114" s="31">
        <f t="shared" si="4"/>
        <v>30</v>
      </c>
      <c r="L114" s="31"/>
      <c r="M114" s="31">
        <v>30</v>
      </c>
      <c r="N114" s="31"/>
      <c r="O114" s="31"/>
      <c r="P114" s="31"/>
      <c r="Q114" s="31"/>
      <c r="R114" s="31"/>
      <c r="S114" s="31"/>
      <c r="T114" s="31"/>
      <c r="U114" s="31"/>
      <c r="V114" s="31"/>
      <c r="W114" s="31"/>
      <c r="X114" s="31" t="s">
        <v>117</v>
      </c>
      <c r="Y114" s="31" t="s">
        <v>118</v>
      </c>
      <c r="Z114" s="31" t="s">
        <v>137</v>
      </c>
      <c r="AA114" s="31" t="s">
        <v>118</v>
      </c>
      <c r="AB114" s="31" t="s">
        <v>118</v>
      </c>
      <c r="AC114" s="31" t="s">
        <v>137</v>
      </c>
      <c r="AD114" s="33">
        <v>75</v>
      </c>
      <c r="AE114" s="58">
        <v>262.5</v>
      </c>
      <c r="AF114" s="58">
        <v>262.5</v>
      </c>
      <c r="AG114" s="33" t="s">
        <v>505</v>
      </c>
      <c r="AH114" s="33" t="str">
        <f t="shared" si="5"/>
        <v>通过发展产业带动75户贫困户增收</v>
      </c>
      <c r="AI114" s="33" t="s">
        <v>313</v>
      </c>
      <c r="AJ114" s="31"/>
      <c r="AK114" s="31"/>
      <c r="AL114" s="31"/>
      <c r="AM114" s="31"/>
      <c r="AN114" s="31"/>
      <c r="AO114" s="31"/>
    </row>
    <row r="115" customFormat="1" ht="57" spans="1:41">
      <c r="A115" s="32" t="s">
        <v>20</v>
      </c>
      <c r="B115" s="33" t="s">
        <v>539</v>
      </c>
      <c r="C115" s="31" t="s">
        <v>540</v>
      </c>
      <c r="D115" s="31" t="s">
        <v>501</v>
      </c>
      <c r="E115" s="31" t="s">
        <v>541</v>
      </c>
      <c r="F115" s="31" t="s">
        <v>116</v>
      </c>
      <c r="G115" s="31" t="s">
        <v>222</v>
      </c>
      <c r="H115" s="31" t="s">
        <v>542</v>
      </c>
      <c r="I115" s="31" t="s">
        <v>543</v>
      </c>
      <c r="J115" s="33">
        <v>30</v>
      </c>
      <c r="K115" s="31">
        <f t="shared" si="4"/>
        <v>30</v>
      </c>
      <c r="L115" s="31"/>
      <c r="M115" s="57">
        <v>30</v>
      </c>
      <c r="N115" s="31"/>
      <c r="O115" s="31"/>
      <c r="P115" s="31"/>
      <c r="Q115" s="31"/>
      <c r="R115" s="31"/>
      <c r="S115" s="31"/>
      <c r="T115" s="31"/>
      <c r="U115" s="31"/>
      <c r="V115" s="31"/>
      <c r="W115" s="31"/>
      <c r="X115" s="31" t="s">
        <v>117</v>
      </c>
      <c r="Y115" s="31" t="s">
        <v>118</v>
      </c>
      <c r="Z115" s="31" t="s">
        <v>137</v>
      </c>
      <c r="AA115" s="31" t="s">
        <v>118</v>
      </c>
      <c r="AB115" s="31" t="s">
        <v>118</v>
      </c>
      <c r="AC115" s="31" t="s">
        <v>137</v>
      </c>
      <c r="AD115" s="33">
        <v>146</v>
      </c>
      <c r="AE115" s="58">
        <v>511</v>
      </c>
      <c r="AF115" s="58">
        <v>511</v>
      </c>
      <c r="AG115" s="33" t="s">
        <v>505</v>
      </c>
      <c r="AH115" s="33" t="str">
        <f t="shared" si="5"/>
        <v>通过发展产业带动146户贫困户增收</v>
      </c>
      <c r="AI115" s="31" t="s">
        <v>506</v>
      </c>
      <c r="AJ115" s="31"/>
      <c r="AK115" s="31"/>
      <c r="AL115" s="31"/>
      <c r="AM115" s="31"/>
      <c r="AN115" s="31"/>
      <c r="AO115" s="31"/>
    </row>
    <row r="116" customFormat="1" ht="71.25" spans="1:41">
      <c r="A116" s="32" t="s">
        <v>20</v>
      </c>
      <c r="B116" s="54" t="s">
        <v>544</v>
      </c>
      <c r="C116" s="31" t="s">
        <v>545</v>
      </c>
      <c r="D116" s="31" t="s">
        <v>501</v>
      </c>
      <c r="E116" s="31" t="s">
        <v>546</v>
      </c>
      <c r="F116" s="31" t="s">
        <v>116</v>
      </c>
      <c r="G116" s="31" t="s">
        <v>222</v>
      </c>
      <c r="H116" s="31" t="s">
        <v>547</v>
      </c>
      <c r="I116" s="31" t="s">
        <v>548</v>
      </c>
      <c r="J116" s="44">
        <v>100</v>
      </c>
      <c r="K116" s="31">
        <f t="shared" si="4"/>
        <v>100</v>
      </c>
      <c r="L116" s="31"/>
      <c r="M116" s="57">
        <v>100</v>
      </c>
      <c r="N116" s="31"/>
      <c r="O116" s="31"/>
      <c r="P116" s="31"/>
      <c r="Q116" s="31"/>
      <c r="R116" s="31"/>
      <c r="S116" s="31"/>
      <c r="T116" s="31"/>
      <c r="U116" s="31"/>
      <c r="V116" s="31"/>
      <c r="W116" s="31"/>
      <c r="X116" s="31" t="s">
        <v>117</v>
      </c>
      <c r="Y116" s="31" t="s">
        <v>118</v>
      </c>
      <c r="Z116" s="31" t="s">
        <v>137</v>
      </c>
      <c r="AA116" s="31" t="s">
        <v>118</v>
      </c>
      <c r="AB116" s="31" t="s">
        <v>118</v>
      </c>
      <c r="AC116" s="31" t="s">
        <v>137</v>
      </c>
      <c r="AD116" s="44">
        <v>45</v>
      </c>
      <c r="AE116" s="58">
        <v>157.5</v>
      </c>
      <c r="AF116" s="58">
        <v>157.5</v>
      </c>
      <c r="AG116" s="33" t="s">
        <v>505</v>
      </c>
      <c r="AH116" s="33" t="str">
        <f t="shared" si="5"/>
        <v>通过发展产业带动45户贫困户增收</v>
      </c>
      <c r="AI116" s="31" t="s">
        <v>506</v>
      </c>
      <c r="AJ116" s="31"/>
      <c r="AK116" s="31"/>
      <c r="AL116" s="31"/>
      <c r="AM116" s="31"/>
      <c r="AN116" s="31"/>
      <c r="AO116" s="31"/>
    </row>
    <row r="117" customFormat="1" ht="71.25" spans="1:41">
      <c r="A117" s="32" t="s">
        <v>20</v>
      </c>
      <c r="B117" s="33" t="s">
        <v>544</v>
      </c>
      <c r="C117" s="31" t="s">
        <v>549</v>
      </c>
      <c r="D117" s="31" t="s">
        <v>501</v>
      </c>
      <c r="E117" s="31" t="s">
        <v>546</v>
      </c>
      <c r="F117" s="31" t="s">
        <v>116</v>
      </c>
      <c r="G117" s="31" t="s">
        <v>222</v>
      </c>
      <c r="H117" s="31" t="s">
        <v>547</v>
      </c>
      <c r="I117" s="31" t="s">
        <v>548</v>
      </c>
      <c r="J117" s="33">
        <v>20</v>
      </c>
      <c r="K117" s="31">
        <f t="shared" si="4"/>
        <v>20</v>
      </c>
      <c r="L117" s="57">
        <v>20</v>
      </c>
      <c r="M117" s="31"/>
      <c r="N117" s="31"/>
      <c r="O117" s="31"/>
      <c r="P117" s="31"/>
      <c r="Q117" s="31"/>
      <c r="R117" s="31"/>
      <c r="S117" s="31"/>
      <c r="T117" s="31"/>
      <c r="U117" s="31"/>
      <c r="V117" s="31"/>
      <c r="W117" s="31"/>
      <c r="X117" s="31" t="s">
        <v>117</v>
      </c>
      <c r="Y117" s="31" t="s">
        <v>118</v>
      </c>
      <c r="Z117" s="31" t="s">
        <v>137</v>
      </c>
      <c r="AA117" s="31" t="s">
        <v>118</v>
      </c>
      <c r="AB117" s="31" t="s">
        <v>118</v>
      </c>
      <c r="AC117" s="31" t="s">
        <v>137</v>
      </c>
      <c r="AD117" s="33">
        <v>45</v>
      </c>
      <c r="AE117" s="58">
        <v>157.5</v>
      </c>
      <c r="AF117" s="58">
        <v>157.5</v>
      </c>
      <c r="AG117" s="33" t="s">
        <v>505</v>
      </c>
      <c r="AH117" s="33" t="str">
        <f t="shared" si="5"/>
        <v>通过发展产业带动45户贫困户增收</v>
      </c>
      <c r="AI117" s="31" t="s">
        <v>550</v>
      </c>
      <c r="AJ117" s="31"/>
      <c r="AK117" s="31"/>
      <c r="AL117" s="31"/>
      <c r="AM117" s="31"/>
      <c r="AN117" s="31"/>
      <c r="AO117" s="31"/>
    </row>
    <row r="118" customFormat="1" ht="57" spans="1:41">
      <c r="A118" s="32" t="s">
        <v>20</v>
      </c>
      <c r="B118" s="33" t="s">
        <v>551</v>
      </c>
      <c r="C118" s="31" t="s">
        <v>552</v>
      </c>
      <c r="D118" s="31" t="s">
        <v>501</v>
      </c>
      <c r="E118" s="31" t="s">
        <v>553</v>
      </c>
      <c r="F118" s="31" t="s">
        <v>116</v>
      </c>
      <c r="G118" s="31" t="s">
        <v>222</v>
      </c>
      <c r="H118" s="31" t="s">
        <v>554</v>
      </c>
      <c r="I118" s="31" t="s">
        <v>555</v>
      </c>
      <c r="J118" s="33">
        <v>20</v>
      </c>
      <c r="K118" s="31">
        <f t="shared" si="4"/>
        <v>20</v>
      </c>
      <c r="L118" s="31">
        <v>20</v>
      </c>
      <c r="M118" s="31"/>
      <c r="N118" s="31"/>
      <c r="O118" s="31"/>
      <c r="P118" s="31"/>
      <c r="Q118" s="31"/>
      <c r="R118" s="31"/>
      <c r="S118" s="31"/>
      <c r="T118" s="31"/>
      <c r="U118" s="31"/>
      <c r="V118" s="31"/>
      <c r="W118" s="31"/>
      <c r="X118" s="31" t="s">
        <v>117</v>
      </c>
      <c r="Y118" s="31" t="s">
        <v>118</v>
      </c>
      <c r="Z118" s="31" t="s">
        <v>137</v>
      </c>
      <c r="AA118" s="31" t="s">
        <v>118</v>
      </c>
      <c r="AB118" s="31" t="s">
        <v>118</v>
      </c>
      <c r="AC118" s="31" t="s">
        <v>137</v>
      </c>
      <c r="AD118" s="33">
        <v>241</v>
      </c>
      <c r="AE118" s="58">
        <v>843.5</v>
      </c>
      <c r="AF118" s="58">
        <v>843.5</v>
      </c>
      <c r="AG118" s="33" t="s">
        <v>505</v>
      </c>
      <c r="AH118" s="33" t="str">
        <f t="shared" si="5"/>
        <v>通过发展产业带动241户贫困户增收</v>
      </c>
      <c r="AI118" s="33" t="s">
        <v>512</v>
      </c>
      <c r="AJ118" s="31"/>
      <c r="AK118" s="31"/>
      <c r="AL118" s="31"/>
      <c r="AM118" s="31"/>
      <c r="AN118" s="31"/>
      <c r="AO118" s="31"/>
    </row>
    <row r="119" customFormat="1" ht="71.25" spans="1:41">
      <c r="A119" s="32" t="s">
        <v>20</v>
      </c>
      <c r="B119" s="33" t="s">
        <v>556</v>
      </c>
      <c r="C119" s="31" t="s">
        <v>298</v>
      </c>
      <c r="D119" s="31" t="s">
        <v>501</v>
      </c>
      <c r="E119" s="31" t="s">
        <v>557</v>
      </c>
      <c r="F119" s="31" t="s">
        <v>116</v>
      </c>
      <c r="G119" s="31" t="s">
        <v>222</v>
      </c>
      <c r="H119" s="31" t="s">
        <v>558</v>
      </c>
      <c r="I119" s="31" t="s">
        <v>559</v>
      </c>
      <c r="J119" s="33">
        <v>50</v>
      </c>
      <c r="K119" s="31">
        <f t="shared" si="4"/>
        <v>50</v>
      </c>
      <c r="L119" s="57">
        <v>50</v>
      </c>
      <c r="M119" s="31"/>
      <c r="N119" s="31"/>
      <c r="O119" s="31"/>
      <c r="P119" s="31"/>
      <c r="Q119" s="31"/>
      <c r="R119" s="31"/>
      <c r="S119" s="31"/>
      <c r="T119" s="31"/>
      <c r="U119" s="31"/>
      <c r="V119" s="31"/>
      <c r="W119" s="31"/>
      <c r="X119" s="31" t="s">
        <v>117</v>
      </c>
      <c r="Y119" s="31" t="s">
        <v>118</v>
      </c>
      <c r="Z119" s="31" t="s">
        <v>137</v>
      </c>
      <c r="AA119" s="31" t="s">
        <v>118</v>
      </c>
      <c r="AB119" s="31" t="s">
        <v>118</v>
      </c>
      <c r="AC119" s="31" t="s">
        <v>137</v>
      </c>
      <c r="AD119" s="44">
        <v>109</v>
      </c>
      <c r="AE119" s="58">
        <v>381.5</v>
      </c>
      <c r="AF119" s="58">
        <v>381.5</v>
      </c>
      <c r="AG119" s="33" t="s">
        <v>505</v>
      </c>
      <c r="AH119" s="33" t="str">
        <f t="shared" si="5"/>
        <v>通过发展产业带动109户贫困户增收</v>
      </c>
      <c r="AI119" s="31" t="s">
        <v>550</v>
      </c>
      <c r="AJ119" s="31"/>
      <c r="AK119" s="31"/>
      <c r="AL119" s="31"/>
      <c r="AM119" s="31"/>
      <c r="AN119" s="31"/>
      <c r="AO119" s="31"/>
    </row>
    <row r="120" customFormat="1" ht="71.25" spans="1:41">
      <c r="A120" s="32" t="s">
        <v>20</v>
      </c>
      <c r="B120" s="33" t="s">
        <v>499</v>
      </c>
      <c r="C120" s="31" t="s">
        <v>500</v>
      </c>
      <c r="D120" s="31" t="s">
        <v>501</v>
      </c>
      <c r="E120" s="31" t="s">
        <v>502</v>
      </c>
      <c r="F120" s="31" t="s">
        <v>116</v>
      </c>
      <c r="G120" s="31" t="s">
        <v>222</v>
      </c>
      <c r="H120" s="31" t="s">
        <v>503</v>
      </c>
      <c r="I120" s="31" t="s">
        <v>504</v>
      </c>
      <c r="J120" s="33">
        <v>50</v>
      </c>
      <c r="K120" s="31">
        <f t="shared" si="4"/>
        <v>50</v>
      </c>
      <c r="L120" s="57">
        <v>50</v>
      </c>
      <c r="M120" s="31"/>
      <c r="N120" s="31"/>
      <c r="O120" s="31"/>
      <c r="P120" s="31"/>
      <c r="Q120" s="31"/>
      <c r="R120" s="31"/>
      <c r="S120" s="31"/>
      <c r="T120" s="31"/>
      <c r="U120" s="31"/>
      <c r="V120" s="31"/>
      <c r="W120" s="31"/>
      <c r="X120" s="31" t="s">
        <v>117</v>
      </c>
      <c r="Y120" s="31" t="s">
        <v>118</v>
      </c>
      <c r="Z120" s="31" t="s">
        <v>137</v>
      </c>
      <c r="AA120" s="31" t="s">
        <v>118</v>
      </c>
      <c r="AB120" s="31" t="s">
        <v>118</v>
      </c>
      <c r="AC120" s="31" t="s">
        <v>137</v>
      </c>
      <c r="AD120" s="33">
        <v>80</v>
      </c>
      <c r="AE120" s="58">
        <v>280</v>
      </c>
      <c r="AF120" s="58">
        <v>280</v>
      </c>
      <c r="AG120" s="33" t="s">
        <v>505</v>
      </c>
      <c r="AH120" s="33" t="str">
        <f t="shared" si="5"/>
        <v>通过发展产业带动80户贫困户增收</v>
      </c>
      <c r="AI120" s="31" t="s">
        <v>550</v>
      </c>
      <c r="AJ120" s="31"/>
      <c r="AK120" s="31"/>
      <c r="AL120" s="31"/>
      <c r="AM120" s="31"/>
      <c r="AN120" s="31"/>
      <c r="AO120" s="31"/>
    </row>
    <row r="121" customFormat="1" ht="57" spans="1:41">
      <c r="A121" s="32" t="s">
        <v>20</v>
      </c>
      <c r="B121" s="33" t="s">
        <v>560</v>
      </c>
      <c r="C121" s="31" t="s">
        <v>561</v>
      </c>
      <c r="D121" s="31" t="s">
        <v>501</v>
      </c>
      <c r="E121" s="31" t="s">
        <v>562</v>
      </c>
      <c r="F121" s="31" t="s">
        <v>116</v>
      </c>
      <c r="G121" s="31" t="s">
        <v>222</v>
      </c>
      <c r="H121" s="31" t="s">
        <v>563</v>
      </c>
      <c r="I121" s="31" t="s">
        <v>564</v>
      </c>
      <c r="J121" s="44">
        <v>20</v>
      </c>
      <c r="K121" s="31">
        <f t="shared" si="4"/>
        <v>20</v>
      </c>
      <c r="L121" s="57">
        <v>20</v>
      </c>
      <c r="M121" s="31"/>
      <c r="N121" s="31"/>
      <c r="O121" s="31"/>
      <c r="P121" s="31"/>
      <c r="Q121" s="31"/>
      <c r="R121" s="31"/>
      <c r="S121" s="31"/>
      <c r="T121" s="31"/>
      <c r="U121" s="31"/>
      <c r="V121" s="31"/>
      <c r="W121" s="31"/>
      <c r="X121" s="31" t="s">
        <v>117</v>
      </c>
      <c r="Y121" s="31" t="s">
        <v>118</v>
      </c>
      <c r="Z121" s="31" t="s">
        <v>137</v>
      </c>
      <c r="AA121" s="31" t="s">
        <v>118</v>
      </c>
      <c r="AB121" s="31" t="s">
        <v>118</v>
      </c>
      <c r="AC121" s="31" t="s">
        <v>137</v>
      </c>
      <c r="AD121" s="44">
        <v>64</v>
      </c>
      <c r="AE121" s="58">
        <v>224</v>
      </c>
      <c r="AF121" s="58">
        <v>224</v>
      </c>
      <c r="AG121" s="33" t="s">
        <v>505</v>
      </c>
      <c r="AH121" s="33" t="str">
        <f t="shared" si="5"/>
        <v>通过发展产业带动64户贫困户增收</v>
      </c>
      <c r="AI121" s="31" t="s">
        <v>550</v>
      </c>
      <c r="AJ121" s="31"/>
      <c r="AK121" s="31"/>
      <c r="AL121" s="31"/>
      <c r="AM121" s="31"/>
      <c r="AN121" s="31"/>
      <c r="AO121" s="31"/>
    </row>
    <row r="122" customFormat="1" ht="57" spans="1:41">
      <c r="A122" s="32" t="s">
        <v>20</v>
      </c>
      <c r="B122" s="33" t="s">
        <v>565</v>
      </c>
      <c r="C122" s="31" t="s">
        <v>566</v>
      </c>
      <c r="D122" s="31" t="s">
        <v>501</v>
      </c>
      <c r="E122" s="31" t="s">
        <v>567</v>
      </c>
      <c r="F122" s="31" t="s">
        <v>116</v>
      </c>
      <c r="G122" s="31" t="s">
        <v>222</v>
      </c>
      <c r="H122" s="31" t="s">
        <v>568</v>
      </c>
      <c r="I122" s="31" t="s">
        <v>569</v>
      </c>
      <c r="J122" s="44">
        <v>20</v>
      </c>
      <c r="K122" s="31">
        <f t="shared" si="4"/>
        <v>20</v>
      </c>
      <c r="L122" s="57">
        <v>20</v>
      </c>
      <c r="M122" s="31"/>
      <c r="N122" s="31"/>
      <c r="O122" s="31"/>
      <c r="P122" s="31"/>
      <c r="Q122" s="31"/>
      <c r="R122" s="31"/>
      <c r="S122" s="31"/>
      <c r="T122" s="31"/>
      <c r="U122" s="31"/>
      <c r="V122" s="31"/>
      <c r="W122" s="31"/>
      <c r="X122" s="31" t="s">
        <v>117</v>
      </c>
      <c r="Y122" s="31" t="s">
        <v>118</v>
      </c>
      <c r="Z122" s="31" t="s">
        <v>137</v>
      </c>
      <c r="AA122" s="31" t="s">
        <v>118</v>
      </c>
      <c r="AB122" s="31" t="s">
        <v>118</v>
      </c>
      <c r="AC122" s="31" t="s">
        <v>137</v>
      </c>
      <c r="AD122" s="44">
        <v>90</v>
      </c>
      <c r="AE122" s="58">
        <v>315</v>
      </c>
      <c r="AF122" s="58">
        <v>315</v>
      </c>
      <c r="AG122" s="33" t="s">
        <v>505</v>
      </c>
      <c r="AH122" s="33" t="str">
        <f t="shared" si="5"/>
        <v>通过发展产业带动90户贫困户增收</v>
      </c>
      <c r="AI122" s="31" t="s">
        <v>550</v>
      </c>
      <c r="AJ122" s="31"/>
      <c r="AK122" s="31"/>
      <c r="AL122" s="31"/>
      <c r="AM122" s="31"/>
      <c r="AN122" s="31"/>
      <c r="AO122" s="31"/>
    </row>
    <row r="123" customFormat="1" ht="57" spans="1:41">
      <c r="A123" s="32" t="s">
        <v>20</v>
      </c>
      <c r="B123" s="33" t="s">
        <v>570</v>
      </c>
      <c r="C123" s="31" t="s">
        <v>571</v>
      </c>
      <c r="D123" s="31" t="s">
        <v>501</v>
      </c>
      <c r="E123" s="31" t="s">
        <v>572</v>
      </c>
      <c r="F123" s="31" t="s">
        <v>116</v>
      </c>
      <c r="G123" s="31" t="s">
        <v>222</v>
      </c>
      <c r="H123" s="31" t="s">
        <v>573</v>
      </c>
      <c r="I123" s="31" t="s">
        <v>574</v>
      </c>
      <c r="J123" s="44">
        <v>20</v>
      </c>
      <c r="K123" s="31">
        <f t="shared" si="4"/>
        <v>20</v>
      </c>
      <c r="L123" s="31">
        <v>20</v>
      </c>
      <c r="M123" s="31"/>
      <c r="N123" s="31"/>
      <c r="O123" s="31"/>
      <c r="P123" s="31"/>
      <c r="Q123" s="31"/>
      <c r="R123" s="31"/>
      <c r="S123" s="31"/>
      <c r="T123" s="31"/>
      <c r="U123" s="31"/>
      <c r="V123" s="31"/>
      <c r="W123" s="31"/>
      <c r="X123" s="31" t="s">
        <v>117</v>
      </c>
      <c r="Y123" s="31" t="s">
        <v>118</v>
      </c>
      <c r="Z123" s="31" t="s">
        <v>137</v>
      </c>
      <c r="AA123" s="31" t="s">
        <v>118</v>
      </c>
      <c r="AB123" s="31" t="s">
        <v>118</v>
      </c>
      <c r="AC123" s="31" t="s">
        <v>137</v>
      </c>
      <c r="AD123" s="44">
        <v>138</v>
      </c>
      <c r="AE123" s="58">
        <v>483</v>
      </c>
      <c r="AF123" s="58">
        <v>483</v>
      </c>
      <c r="AG123" s="33" t="s">
        <v>505</v>
      </c>
      <c r="AH123" s="33" t="str">
        <f t="shared" si="5"/>
        <v>通过发展产业带动138户贫困户增收</v>
      </c>
      <c r="AI123" s="33" t="s">
        <v>313</v>
      </c>
      <c r="AJ123" s="31"/>
      <c r="AK123" s="31"/>
      <c r="AL123" s="31"/>
      <c r="AM123" s="31"/>
      <c r="AN123" s="31"/>
      <c r="AO123" s="31"/>
    </row>
    <row r="124" customFormat="1" ht="57" spans="1:41">
      <c r="A124" s="32" t="s">
        <v>20</v>
      </c>
      <c r="B124" s="33" t="s">
        <v>575</v>
      </c>
      <c r="C124" s="31" t="s">
        <v>576</v>
      </c>
      <c r="D124" s="31" t="s">
        <v>501</v>
      </c>
      <c r="E124" s="31" t="s">
        <v>562</v>
      </c>
      <c r="F124" s="31" t="s">
        <v>116</v>
      </c>
      <c r="G124" s="31" t="s">
        <v>222</v>
      </c>
      <c r="H124" s="31" t="s">
        <v>563</v>
      </c>
      <c r="I124" s="31" t="s">
        <v>564</v>
      </c>
      <c r="J124" s="33">
        <v>170</v>
      </c>
      <c r="K124" s="31">
        <f t="shared" si="4"/>
        <v>170</v>
      </c>
      <c r="L124" s="31">
        <v>170</v>
      </c>
      <c r="M124" s="31"/>
      <c r="N124" s="31"/>
      <c r="O124" s="31"/>
      <c r="P124" s="31"/>
      <c r="Q124" s="31"/>
      <c r="R124" s="31"/>
      <c r="S124" s="31"/>
      <c r="T124" s="31"/>
      <c r="U124" s="31"/>
      <c r="V124" s="31"/>
      <c r="W124" s="31"/>
      <c r="X124" s="31" t="s">
        <v>117</v>
      </c>
      <c r="Y124" s="31" t="s">
        <v>118</v>
      </c>
      <c r="Z124" s="31" t="s">
        <v>137</v>
      </c>
      <c r="AA124" s="31" t="s">
        <v>118</v>
      </c>
      <c r="AB124" s="31" t="s">
        <v>118</v>
      </c>
      <c r="AC124" s="31" t="s">
        <v>137</v>
      </c>
      <c r="AD124" s="33">
        <v>218</v>
      </c>
      <c r="AE124" s="58">
        <v>763</v>
      </c>
      <c r="AF124" s="58">
        <v>763</v>
      </c>
      <c r="AG124" s="33" t="s">
        <v>505</v>
      </c>
      <c r="AH124" s="33" t="str">
        <f t="shared" si="5"/>
        <v>通过发展产业带动218户贫困户增收</v>
      </c>
      <c r="AI124" s="33" t="s">
        <v>512</v>
      </c>
      <c r="AJ124" s="31"/>
      <c r="AK124" s="31"/>
      <c r="AL124" s="31"/>
      <c r="AM124" s="31"/>
      <c r="AN124" s="31"/>
      <c r="AO124" s="31"/>
    </row>
    <row r="125" customFormat="1" ht="71.25" spans="1:41">
      <c r="A125" s="32" t="s">
        <v>20</v>
      </c>
      <c r="B125" s="33" t="s">
        <v>577</v>
      </c>
      <c r="C125" s="31" t="s">
        <v>578</v>
      </c>
      <c r="D125" s="31" t="s">
        <v>501</v>
      </c>
      <c r="E125" s="31" t="s">
        <v>567</v>
      </c>
      <c r="F125" s="31" t="s">
        <v>116</v>
      </c>
      <c r="G125" s="31" t="s">
        <v>222</v>
      </c>
      <c r="H125" s="31" t="s">
        <v>568</v>
      </c>
      <c r="I125" s="31" t="s">
        <v>569</v>
      </c>
      <c r="J125" s="44">
        <v>50</v>
      </c>
      <c r="K125" s="31">
        <f t="shared" si="4"/>
        <v>50</v>
      </c>
      <c r="L125" s="57">
        <v>50</v>
      </c>
      <c r="M125" s="31"/>
      <c r="N125" s="31"/>
      <c r="O125" s="31"/>
      <c r="P125" s="31"/>
      <c r="Q125" s="31"/>
      <c r="R125" s="31"/>
      <c r="S125" s="31"/>
      <c r="T125" s="31"/>
      <c r="U125" s="31"/>
      <c r="V125" s="31"/>
      <c r="W125" s="31"/>
      <c r="X125" s="31" t="s">
        <v>117</v>
      </c>
      <c r="Y125" s="31" t="s">
        <v>118</v>
      </c>
      <c r="Z125" s="31" t="s">
        <v>137</v>
      </c>
      <c r="AA125" s="31" t="s">
        <v>118</v>
      </c>
      <c r="AB125" s="31" t="s">
        <v>118</v>
      </c>
      <c r="AC125" s="31" t="s">
        <v>137</v>
      </c>
      <c r="AD125" s="33">
        <v>134</v>
      </c>
      <c r="AE125" s="58">
        <v>469</v>
      </c>
      <c r="AF125" s="58">
        <v>469</v>
      </c>
      <c r="AG125" s="33" t="s">
        <v>505</v>
      </c>
      <c r="AH125" s="33" t="str">
        <f t="shared" si="5"/>
        <v>通过发展产业带动134户贫困户增收</v>
      </c>
      <c r="AI125" s="31" t="s">
        <v>579</v>
      </c>
      <c r="AJ125" s="31"/>
      <c r="AK125" s="31"/>
      <c r="AL125" s="31"/>
      <c r="AM125" s="31"/>
      <c r="AN125" s="31"/>
      <c r="AO125" s="31"/>
    </row>
    <row r="126" customFormat="1" ht="57" spans="1:41">
      <c r="A126" s="32" t="s">
        <v>20</v>
      </c>
      <c r="B126" s="33" t="s">
        <v>580</v>
      </c>
      <c r="C126" s="31" t="s">
        <v>581</v>
      </c>
      <c r="D126" s="31" t="s">
        <v>501</v>
      </c>
      <c r="E126" s="31" t="s">
        <v>572</v>
      </c>
      <c r="F126" s="31" t="s">
        <v>116</v>
      </c>
      <c r="G126" s="31" t="s">
        <v>222</v>
      </c>
      <c r="H126" s="31" t="s">
        <v>573</v>
      </c>
      <c r="I126" s="31" t="s">
        <v>574</v>
      </c>
      <c r="J126" s="33">
        <v>60</v>
      </c>
      <c r="K126" s="31">
        <f t="shared" si="4"/>
        <v>60</v>
      </c>
      <c r="L126" s="57">
        <v>60</v>
      </c>
      <c r="M126" s="31"/>
      <c r="N126" s="31"/>
      <c r="O126" s="31"/>
      <c r="P126" s="31"/>
      <c r="Q126" s="31"/>
      <c r="R126" s="31"/>
      <c r="S126" s="31"/>
      <c r="T126" s="31"/>
      <c r="U126" s="31"/>
      <c r="V126" s="31"/>
      <c r="W126" s="31"/>
      <c r="X126" s="31" t="s">
        <v>117</v>
      </c>
      <c r="Y126" s="31" t="s">
        <v>118</v>
      </c>
      <c r="Z126" s="31" t="s">
        <v>137</v>
      </c>
      <c r="AA126" s="31" t="s">
        <v>118</v>
      </c>
      <c r="AB126" s="31" t="s">
        <v>118</v>
      </c>
      <c r="AC126" s="31" t="s">
        <v>137</v>
      </c>
      <c r="AD126" s="33">
        <v>138</v>
      </c>
      <c r="AE126" s="58">
        <v>483</v>
      </c>
      <c r="AF126" s="58">
        <v>483</v>
      </c>
      <c r="AG126" s="33" t="s">
        <v>505</v>
      </c>
      <c r="AH126" s="33" t="str">
        <f t="shared" si="5"/>
        <v>通过发展产业带动138户贫困户增收</v>
      </c>
      <c r="AI126" s="31" t="s">
        <v>579</v>
      </c>
      <c r="AJ126" s="31"/>
      <c r="AK126" s="31"/>
      <c r="AL126" s="31"/>
      <c r="AM126" s="31"/>
      <c r="AN126" s="31"/>
      <c r="AO126" s="31"/>
    </row>
    <row r="127" customFormat="1" ht="57" spans="1:41">
      <c r="A127" s="32" t="s">
        <v>20</v>
      </c>
      <c r="B127" s="33" t="s">
        <v>582</v>
      </c>
      <c r="C127" s="31" t="s">
        <v>583</v>
      </c>
      <c r="D127" s="31" t="s">
        <v>501</v>
      </c>
      <c r="E127" s="31" t="s">
        <v>557</v>
      </c>
      <c r="F127" s="31" t="s">
        <v>116</v>
      </c>
      <c r="G127" s="31" t="s">
        <v>222</v>
      </c>
      <c r="H127" s="31" t="s">
        <v>558</v>
      </c>
      <c r="I127" s="31" t="s">
        <v>559</v>
      </c>
      <c r="J127" s="33">
        <v>30</v>
      </c>
      <c r="K127" s="31">
        <f t="shared" si="4"/>
        <v>30</v>
      </c>
      <c r="L127" s="57">
        <v>30</v>
      </c>
      <c r="M127" s="31"/>
      <c r="N127" s="31"/>
      <c r="O127" s="31"/>
      <c r="P127" s="31"/>
      <c r="Q127" s="31"/>
      <c r="R127" s="31"/>
      <c r="S127" s="31"/>
      <c r="T127" s="31"/>
      <c r="U127" s="31"/>
      <c r="V127" s="31"/>
      <c r="W127" s="31"/>
      <c r="X127" s="31" t="s">
        <v>117</v>
      </c>
      <c r="Y127" s="31" t="s">
        <v>118</v>
      </c>
      <c r="Z127" s="31" t="s">
        <v>137</v>
      </c>
      <c r="AA127" s="31" t="s">
        <v>118</v>
      </c>
      <c r="AB127" s="31" t="s">
        <v>118</v>
      </c>
      <c r="AC127" s="31" t="s">
        <v>137</v>
      </c>
      <c r="AD127" s="33">
        <v>108</v>
      </c>
      <c r="AE127" s="58">
        <v>378</v>
      </c>
      <c r="AF127" s="58">
        <v>378</v>
      </c>
      <c r="AG127" s="33" t="s">
        <v>505</v>
      </c>
      <c r="AH127" s="33" t="str">
        <f t="shared" si="5"/>
        <v>通过发展产业带动108户贫困户增收</v>
      </c>
      <c r="AI127" s="31" t="s">
        <v>579</v>
      </c>
      <c r="AJ127" s="31"/>
      <c r="AK127" s="31"/>
      <c r="AL127" s="31"/>
      <c r="AM127" s="31"/>
      <c r="AN127" s="31"/>
      <c r="AO127" s="31"/>
    </row>
    <row r="128" customFormat="1" ht="57" spans="1:41">
      <c r="A128" s="32" t="s">
        <v>20</v>
      </c>
      <c r="B128" s="33" t="s">
        <v>584</v>
      </c>
      <c r="C128" s="31" t="s">
        <v>585</v>
      </c>
      <c r="D128" s="31" t="s">
        <v>501</v>
      </c>
      <c r="E128" s="31" t="s">
        <v>553</v>
      </c>
      <c r="F128" s="31" t="s">
        <v>116</v>
      </c>
      <c r="G128" s="31" t="s">
        <v>222</v>
      </c>
      <c r="H128" s="31" t="s">
        <v>554</v>
      </c>
      <c r="I128" s="31" t="s">
        <v>555</v>
      </c>
      <c r="J128" s="33">
        <v>80</v>
      </c>
      <c r="K128" s="31">
        <f t="shared" si="4"/>
        <v>80</v>
      </c>
      <c r="L128" s="31">
        <v>80</v>
      </c>
      <c r="M128" s="31"/>
      <c r="N128" s="31"/>
      <c r="O128" s="31"/>
      <c r="P128" s="31"/>
      <c r="Q128" s="31"/>
      <c r="R128" s="31"/>
      <c r="S128" s="31"/>
      <c r="T128" s="31"/>
      <c r="U128" s="31"/>
      <c r="V128" s="31"/>
      <c r="W128" s="31"/>
      <c r="X128" s="31" t="s">
        <v>117</v>
      </c>
      <c r="Y128" s="31" t="s">
        <v>118</v>
      </c>
      <c r="Z128" s="31" t="s">
        <v>137</v>
      </c>
      <c r="AA128" s="31" t="s">
        <v>118</v>
      </c>
      <c r="AB128" s="31" t="s">
        <v>118</v>
      </c>
      <c r="AC128" s="31" t="s">
        <v>137</v>
      </c>
      <c r="AD128" s="44">
        <v>241</v>
      </c>
      <c r="AE128" s="58">
        <v>843.5</v>
      </c>
      <c r="AF128" s="58">
        <v>843.5</v>
      </c>
      <c r="AG128" s="33" t="s">
        <v>505</v>
      </c>
      <c r="AH128" s="33" t="str">
        <f t="shared" si="5"/>
        <v>通过发展产业带动241户贫困户增收</v>
      </c>
      <c r="AI128" s="33" t="s">
        <v>512</v>
      </c>
      <c r="AJ128" s="31"/>
      <c r="AK128" s="31"/>
      <c r="AL128" s="31"/>
      <c r="AM128" s="31"/>
      <c r="AN128" s="31"/>
      <c r="AO128" s="31"/>
    </row>
    <row r="129" customFormat="1" ht="57" spans="1:41">
      <c r="A129" s="32" t="s">
        <v>20</v>
      </c>
      <c r="B129" s="33" t="s">
        <v>586</v>
      </c>
      <c r="C129" s="31" t="s">
        <v>587</v>
      </c>
      <c r="D129" s="31" t="s">
        <v>501</v>
      </c>
      <c r="E129" s="31" t="s">
        <v>531</v>
      </c>
      <c r="F129" s="31" t="s">
        <v>116</v>
      </c>
      <c r="G129" s="31" t="s">
        <v>222</v>
      </c>
      <c r="H129" s="31" t="s">
        <v>532</v>
      </c>
      <c r="I129" s="31" t="s">
        <v>533</v>
      </c>
      <c r="J129" s="33">
        <v>80</v>
      </c>
      <c r="K129" s="31">
        <f t="shared" si="4"/>
        <v>80</v>
      </c>
      <c r="L129" s="57">
        <v>80</v>
      </c>
      <c r="M129" s="31"/>
      <c r="N129" s="31"/>
      <c r="O129" s="31"/>
      <c r="P129" s="31"/>
      <c r="Q129" s="31"/>
      <c r="R129" s="31"/>
      <c r="S129" s="31"/>
      <c r="T129" s="31"/>
      <c r="U129" s="31"/>
      <c r="V129" s="31"/>
      <c r="W129" s="31"/>
      <c r="X129" s="31" t="s">
        <v>117</v>
      </c>
      <c r="Y129" s="31" t="s">
        <v>118</v>
      </c>
      <c r="Z129" s="31" t="s">
        <v>137</v>
      </c>
      <c r="AA129" s="31" t="s">
        <v>118</v>
      </c>
      <c r="AB129" s="31" t="s">
        <v>118</v>
      </c>
      <c r="AC129" s="31" t="s">
        <v>137</v>
      </c>
      <c r="AD129" s="44">
        <v>40</v>
      </c>
      <c r="AE129" s="58">
        <v>140</v>
      </c>
      <c r="AF129" s="58">
        <v>140</v>
      </c>
      <c r="AG129" s="33" t="s">
        <v>505</v>
      </c>
      <c r="AH129" s="33" t="str">
        <f t="shared" si="5"/>
        <v>通过发展产业带动40户贫困户增收</v>
      </c>
      <c r="AI129" s="31" t="s">
        <v>579</v>
      </c>
      <c r="AJ129" s="31"/>
      <c r="AK129" s="31"/>
      <c r="AL129" s="31"/>
      <c r="AM129" s="31"/>
      <c r="AN129" s="31"/>
      <c r="AO129" s="31"/>
    </row>
    <row r="130" customFormat="1" ht="71.25" spans="1:41">
      <c r="A130" s="32" t="s">
        <v>20</v>
      </c>
      <c r="B130" s="54" t="s">
        <v>534</v>
      </c>
      <c r="C130" s="31" t="s">
        <v>588</v>
      </c>
      <c r="D130" s="31" t="s">
        <v>501</v>
      </c>
      <c r="E130" s="31" t="s">
        <v>536</v>
      </c>
      <c r="F130" s="31" t="s">
        <v>116</v>
      </c>
      <c r="G130" s="31" t="s">
        <v>222</v>
      </c>
      <c r="H130" s="31" t="s">
        <v>537</v>
      </c>
      <c r="I130" s="31" t="s">
        <v>538</v>
      </c>
      <c r="J130" s="33">
        <v>50</v>
      </c>
      <c r="K130" s="31">
        <f t="shared" si="4"/>
        <v>50</v>
      </c>
      <c r="L130" s="31">
        <v>50</v>
      </c>
      <c r="M130" s="31"/>
      <c r="N130" s="31"/>
      <c r="O130" s="31"/>
      <c r="P130" s="31"/>
      <c r="Q130" s="31"/>
      <c r="R130" s="31"/>
      <c r="S130" s="31"/>
      <c r="T130" s="31"/>
      <c r="U130" s="31"/>
      <c r="V130" s="31"/>
      <c r="W130" s="31"/>
      <c r="X130" s="31" t="s">
        <v>117</v>
      </c>
      <c r="Y130" s="31" t="s">
        <v>118</v>
      </c>
      <c r="Z130" s="31" t="s">
        <v>137</v>
      </c>
      <c r="AA130" s="31" t="s">
        <v>118</v>
      </c>
      <c r="AB130" s="31" t="s">
        <v>118</v>
      </c>
      <c r="AC130" s="31" t="s">
        <v>137</v>
      </c>
      <c r="AD130" s="33">
        <v>152</v>
      </c>
      <c r="AE130" s="58">
        <v>532</v>
      </c>
      <c r="AF130" s="58">
        <v>532</v>
      </c>
      <c r="AG130" s="33" t="s">
        <v>505</v>
      </c>
      <c r="AH130" s="33" t="str">
        <f t="shared" si="5"/>
        <v>通过发展产业带动152户贫困户增收</v>
      </c>
      <c r="AI130" s="33" t="s">
        <v>512</v>
      </c>
      <c r="AJ130" s="31"/>
      <c r="AK130" s="31"/>
      <c r="AL130" s="31"/>
      <c r="AM130" s="31"/>
      <c r="AN130" s="31"/>
      <c r="AO130" s="31"/>
    </row>
    <row r="131" customFormat="1" ht="71.25" spans="1:41">
      <c r="A131" s="32" t="s">
        <v>20</v>
      </c>
      <c r="B131" s="33" t="s">
        <v>589</v>
      </c>
      <c r="C131" s="31" t="s">
        <v>590</v>
      </c>
      <c r="D131" s="31" t="s">
        <v>501</v>
      </c>
      <c r="E131" s="31" t="s">
        <v>541</v>
      </c>
      <c r="F131" s="31" t="s">
        <v>116</v>
      </c>
      <c r="G131" s="31" t="s">
        <v>222</v>
      </c>
      <c r="H131" s="31" t="s">
        <v>542</v>
      </c>
      <c r="I131" s="31" t="s">
        <v>543</v>
      </c>
      <c r="J131" s="33">
        <v>60</v>
      </c>
      <c r="K131" s="31">
        <f t="shared" si="4"/>
        <v>60</v>
      </c>
      <c r="L131" s="57">
        <v>60</v>
      </c>
      <c r="M131" s="31"/>
      <c r="N131" s="31"/>
      <c r="O131" s="31"/>
      <c r="P131" s="31"/>
      <c r="Q131" s="31"/>
      <c r="R131" s="31"/>
      <c r="S131" s="31"/>
      <c r="T131" s="31"/>
      <c r="U131" s="31"/>
      <c r="V131" s="31"/>
      <c r="W131" s="31"/>
      <c r="X131" s="31" t="s">
        <v>117</v>
      </c>
      <c r="Y131" s="31" t="s">
        <v>118</v>
      </c>
      <c r="Z131" s="31" t="s">
        <v>137</v>
      </c>
      <c r="AA131" s="31" t="s">
        <v>118</v>
      </c>
      <c r="AB131" s="31" t="s">
        <v>118</v>
      </c>
      <c r="AC131" s="31" t="s">
        <v>137</v>
      </c>
      <c r="AD131" s="33">
        <v>114</v>
      </c>
      <c r="AE131" s="58">
        <v>399</v>
      </c>
      <c r="AF131" s="58">
        <v>399</v>
      </c>
      <c r="AG131" s="33" t="s">
        <v>505</v>
      </c>
      <c r="AH131" s="33" t="str">
        <f t="shared" si="5"/>
        <v>通过发展产业带动114户贫困户增收</v>
      </c>
      <c r="AI131" s="31" t="s">
        <v>579</v>
      </c>
      <c r="AJ131" s="31"/>
      <c r="AK131" s="31"/>
      <c r="AL131" s="31"/>
      <c r="AM131" s="31"/>
      <c r="AN131" s="31"/>
      <c r="AO131" s="31"/>
    </row>
    <row r="132" customFormat="1" ht="57" spans="1:41">
      <c r="A132" s="32" t="s">
        <v>20</v>
      </c>
      <c r="B132" s="33" t="s">
        <v>591</v>
      </c>
      <c r="C132" s="31" t="s">
        <v>185</v>
      </c>
      <c r="D132" s="31" t="s">
        <v>501</v>
      </c>
      <c r="E132" s="31" t="s">
        <v>536</v>
      </c>
      <c r="F132" s="31" t="s">
        <v>116</v>
      </c>
      <c r="G132" s="31" t="s">
        <v>222</v>
      </c>
      <c r="H132" s="31" t="s">
        <v>537</v>
      </c>
      <c r="I132" s="31" t="s">
        <v>538</v>
      </c>
      <c r="J132" s="53">
        <v>24</v>
      </c>
      <c r="K132" s="31">
        <f t="shared" si="4"/>
        <v>24</v>
      </c>
      <c r="L132" s="31"/>
      <c r="M132" s="31"/>
      <c r="N132" s="31"/>
      <c r="O132" s="31">
        <v>24</v>
      </c>
      <c r="P132" s="31"/>
      <c r="Q132" s="31"/>
      <c r="R132" s="31"/>
      <c r="S132" s="31"/>
      <c r="T132" s="31"/>
      <c r="U132" s="31"/>
      <c r="V132" s="31"/>
      <c r="W132" s="31"/>
      <c r="X132" s="31" t="s">
        <v>117</v>
      </c>
      <c r="Y132" s="31" t="s">
        <v>118</v>
      </c>
      <c r="Z132" s="31" t="s">
        <v>137</v>
      </c>
      <c r="AA132" s="31" t="s">
        <v>118</v>
      </c>
      <c r="AB132" s="31" t="s">
        <v>118</v>
      </c>
      <c r="AC132" s="31" t="s">
        <v>137</v>
      </c>
      <c r="AD132" s="44">
        <v>20</v>
      </c>
      <c r="AE132" s="58">
        <v>70</v>
      </c>
      <c r="AF132" s="58">
        <v>70</v>
      </c>
      <c r="AG132" s="33" t="s">
        <v>505</v>
      </c>
      <c r="AH132" s="33" t="str">
        <f t="shared" si="5"/>
        <v>通过发展产业带动20户贫困户增收</v>
      </c>
      <c r="AI132" s="53" t="s">
        <v>329</v>
      </c>
      <c r="AJ132" s="31"/>
      <c r="AK132" s="31"/>
      <c r="AL132" s="31"/>
      <c r="AM132" s="31"/>
      <c r="AN132" s="31"/>
      <c r="AO132" s="31"/>
    </row>
    <row r="133" customFormat="1" ht="57" spans="1:41">
      <c r="A133" s="32" t="s">
        <v>20</v>
      </c>
      <c r="B133" s="33" t="s">
        <v>592</v>
      </c>
      <c r="C133" s="31" t="s">
        <v>185</v>
      </c>
      <c r="D133" s="31" t="s">
        <v>501</v>
      </c>
      <c r="E133" s="31" t="s">
        <v>541</v>
      </c>
      <c r="F133" s="31" t="s">
        <v>116</v>
      </c>
      <c r="G133" s="31" t="s">
        <v>222</v>
      </c>
      <c r="H133" s="31" t="s">
        <v>542</v>
      </c>
      <c r="I133" s="31" t="s">
        <v>543</v>
      </c>
      <c r="J133" s="53">
        <v>24</v>
      </c>
      <c r="K133" s="31">
        <f t="shared" si="4"/>
        <v>24</v>
      </c>
      <c r="L133" s="31"/>
      <c r="M133" s="31"/>
      <c r="N133" s="31"/>
      <c r="O133" s="31">
        <v>24</v>
      </c>
      <c r="P133" s="31"/>
      <c r="Q133" s="31"/>
      <c r="R133" s="31"/>
      <c r="S133" s="31"/>
      <c r="T133" s="31"/>
      <c r="U133" s="31"/>
      <c r="V133" s="31"/>
      <c r="W133" s="31"/>
      <c r="X133" s="31" t="s">
        <v>117</v>
      </c>
      <c r="Y133" s="31" t="s">
        <v>118</v>
      </c>
      <c r="Z133" s="31" t="s">
        <v>137</v>
      </c>
      <c r="AA133" s="31" t="s">
        <v>118</v>
      </c>
      <c r="AB133" s="31" t="s">
        <v>118</v>
      </c>
      <c r="AC133" s="31" t="s">
        <v>137</v>
      </c>
      <c r="AD133" s="31">
        <v>20</v>
      </c>
      <c r="AE133" s="58">
        <v>70</v>
      </c>
      <c r="AF133" s="58">
        <v>70</v>
      </c>
      <c r="AG133" s="33" t="s">
        <v>505</v>
      </c>
      <c r="AH133" s="33" t="str">
        <f t="shared" si="5"/>
        <v>通过发展产业带动20户贫困户增收</v>
      </c>
      <c r="AI133" s="53" t="s">
        <v>329</v>
      </c>
      <c r="AJ133" s="31"/>
      <c r="AK133" s="31"/>
      <c r="AL133" s="31"/>
      <c r="AM133" s="31"/>
      <c r="AN133" s="31"/>
      <c r="AO133" s="31"/>
    </row>
    <row r="134" s="3" customFormat="1" ht="100" customHeight="1" spans="1:41">
      <c r="A134" s="32" t="s">
        <v>20</v>
      </c>
      <c r="B134" s="33" t="s">
        <v>593</v>
      </c>
      <c r="C134" s="31" t="s">
        <v>185</v>
      </c>
      <c r="D134" s="31" t="s">
        <v>501</v>
      </c>
      <c r="E134" s="31" t="s">
        <v>531</v>
      </c>
      <c r="F134" s="31" t="s">
        <v>116</v>
      </c>
      <c r="G134" s="31" t="s">
        <v>222</v>
      </c>
      <c r="H134" s="31" t="s">
        <v>532</v>
      </c>
      <c r="I134" s="31" t="s">
        <v>533</v>
      </c>
      <c r="J134" s="53">
        <v>24</v>
      </c>
      <c r="K134" s="31">
        <f t="shared" si="4"/>
        <v>24</v>
      </c>
      <c r="L134" s="31"/>
      <c r="M134" s="31"/>
      <c r="N134" s="31"/>
      <c r="O134" s="31">
        <v>24</v>
      </c>
      <c r="P134" s="31"/>
      <c r="Q134" s="31"/>
      <c r="R134" s="31"/>
      <c r="S134" s="31"/>
      <c r="T134" s="31"/>
      <c r="U134" s="31"/>
      <c r="V134" s="31"/>
      <c r="W134" s="31"/>
      <c r="X134" s="31" t="s">
        <v>117</v>
      </c>
      <c r="Y134" s="31" t="s">
        <v>118</v>
      </c>
      <c r="Z134" s="31" t="s">
        <v>137</v>
      </c>
      <c r="AA134" s="31" t="s">
        <v>118</v>
      </c>
      <c r="AB134" s="31" t="s">
        <v>118</v>
      </c>
      <c r="AC134" s="31" t="s">
        <v>137</v>
      </c>
      <c r="AD134" s="31">
        <v>20</v>
      </c>
      <c r="AE134" s="58">
        <v>70</v>
      </c>
      <c r="AF134" s="58">
        <v>70</v>
      </c>
      <c r="AG134" s="33" t="s">
        <v>505</v>
      </c>
      <c r="AH134" s="33" t="str">
        <f t="shared" si="5"/>
        <v>通过发展产业带动20户贫困户增收</v>
      </c>
      <c r="AI134" s="53" t="s">
        <v>329</v>
      </c>
      <c r="AJ134" s="31"/>
      <c r="AK134" s="31"/>
      <c r="AL134" s="31"/>
      <c r="AM134" s="31"/>
      <c r="AN134" s="31"/>
      <c r="AO134" s="31"/>
    </row>
    <row r="135" s="3" customFormat="1" ht="100" customHeight="1" spans="1:41">
      <c r="A135" s="32" t="s">
        <v>20</v>
      </c>
      <c r="B135" s="33" t="s">
        <v>594</v>
      </c>
      <c r="C135" s="34" t="s">
        <v>595</v>
      </c>
      <c r="D135" s="31" t="s">
        <v>501</v>
      </c>
      <c r="E135" s="31" t="s">
        <v>515</v>
      </c>
      <c r="F135" s="31" t="s">
        <v>116</v>
      </c>
      <c r="G135" s="31" t="s">
        <v>222</v>
      </c>
      <c r="H135" s="31" t="s">
        <v>516</v>
      </c>
      <c r="I135" s="31" t="s">
        <v>517</v>
      </c>
      <c r="J135" s="44">
        <v>29.307</v>
      </c>
      <c r="K135" s="44">
        <v>29.307</v>
      </c>
      <c r="L135" s="31"/>
      <c r="M135" s="31">
        <v>29.307</v>
      </c>
      <c r="N135" s="31"/>
      <c r="O135" s="31"/>
      <c r="P135" s="31"/>
      <c r="Q135" s="31"/>
      <c r="R135" s="31"/>
      <c r="S135" s="31"/>
      <c r="T135" s="31"/>
      <c r="U135" s="31"/>
      <c r="V135" s="31"/>
      <c r="W135" s="31"/>
      <c r="X135" s="31" t="s">
        <v>117</v>
      </c>
      <c r="Y135" s="31" t="s">
        <v>118</v>
      </c>
      <c r="Z135" s="31" t="s">
        <v>137</v>
      </c>
      <c r="AA135" s="31" t="s">
        <v>118</v>
      </c>
      <c r="AB135" s="31" t="s">
        <v>118</v>
      </c>
      <c r="AC135" s="31" t="s">
        <v>137</v>
      </c>
      <c r="AD135" s="31">
        <v>304</v>
      </c>
      <c r="AE135" s="58">
        <v>1064</v>
      </c>
      <c r="AF135" s="58">
        <v>1064</v>
      </c>
      <c r="AG135" s="33" t="s">
        <v>596</v>
      </c>
      <c r="AH135" s="33" t="s">
        <v>597</v>
      </c>
      <c r="AI135" s="31" t="s">
        <v>340</v>
      </c>
      <c r="AJ135" s="31"/>
      <c r="AK135" s="31"/>
      <c r="AL135" s="31"/>
      <c r="AM135" s="31"/>
      <c r="AN135" s="31"/>
      <c r="AO135" s="31"/>
    </row>
    <row r="136" s="3" customFormat="1" ht="100" customHeight="1" spans="1:41">
      <c r="A136" s="32" t="s">
        <v>20</v>
      </c>
      <c r="B136" s="33" t="s">
        <v>598</v>
      </c>
      <c r="C136" s="34" t="s">
        <v>599</v>
      </c>
      <c r="D136" s="31" t="s">
        <v>501</v>
      </c>
      <c r="E136" s="31" t="s">
        <v>502</v>
      </c>
      <c r="F136" s="31" t="s">
        <v>116</v>
      </c>
      <c r="G136" s="31" t="s">
        <v>222</v>
      </c>
      <c r="H136" s="31" t="s">
        <v>503</v>
      </c>
      <c r="I136" s="31" t="s">
        <v>504</v>
      </c>
      <c r="J136" s="44">
        <v>3.9</v>
      </c>
      <c r="K136" s="44">
        <v>3.9</v>
      </c>
      <c r="L136" s="31"/>
      <c r="M136" s="44">
        <v>3.9</v>
      </c>
      <c r="N136" s="31"/>
      <c r="O136" s="31"/>
      <c r="P136" s="31"/>
      <c r="Q136" s="31"/>
      <c r="R136" s="31"/>
      <c r="S136" s="31"/>
      <c r="T136" s="31"/>
      <c r="U136" s="31"/>
      <c r="V136" s="31"/>
      <c r="W136" s="31"/>
      <c r="X136" s="31" t="s">
        <v>117</v>
      </c>
      <c r="Y136" s="31" t="s">
        <v>118</v>
      </c>
      <c r="Z136" s="31" t="s">
        <v>137</v>
      </c>
      <c r="AA136" s="31" t="s">
        <v>118</v>
      </c>
      <c r="AB136" s="31" t="s">
        <v>118</v>
      </c>
      <c r="AC136" s="31" t="s">
        <v>137</v>
      </c>
      <c r="AD136" s="31">
        <v>36</v>
      </c>
      <c r="AE136" s="58">
        <v>126</v>
      </c>
      <c r="AF136" s="58">
        <v>126</v>
      </c>
      <c r="AG136" s="44" t="s">
        <v>596</v>
      </c>
      <c r="AH136" s="34" t="s">
        <v>600</v>
      </c>
      <c r="AI136" s="31" t="s">
        <v>340</v>
      </c>
      <c r="AJ136" s="31"/>
      <c r="AK136" s="31"/>
      <c r="AL136" s="31"/>
      <c r="AM136" s="31"/>
      <c r="AN136" s="31"/>
      <c r="AO136" s="31"/>
    </row>
    <row r="137" s="3" customFormat="1" ht="100" customHeight="1" spans="1:41">
      <c r="A137" s="32" t="s">
        <v>20</v>
      </c>
      <c r="B137" s="37" t="s">
        <v>601</v>
      </c>
      <c r="C137" s="38" t="s">
        <v>602</v>
      </c>
      <c r="D137" s="37" t="s">
        <v>603</v>
      </c>
      <c r="E137" s="37" t="s">
        <v>515</v>
      </c>
      <c r="F137" s="31" t="s">
        <v>116</v>
      </c>
      <c r="G137" s="31" t="s">
        <v>209</v>
      </c>
      <c r="H137" s="37" t="s">
        <v>604</v>
      </c>
      <c r="I137" s="39">
        <v>17789256789</v>
      </c>
      <c r="J137" s="37">
        <v>8</v>
      </c>
      <c r="K137" s="37"/>
      <c r="L137" s="31"/>
      <c r="M137" s="37"/>
      <c r="N137" s="31"/>
      <c r="O137" s="31"/>
      <c r="P137" s="37">
        <v>8</v>
      </c>
      <c r="Q137" s="31"/>
      <c r="R137" s="31"/>
      <c r="S137" s="31"/>
      <c r="T137" s="31"/>
      <c r="U137" s="31"/>
      <c r="V137" s="31"/>
      <c r="W137" s="31"/>
      <c r="X137" s="31" t="s">
        <v>117</v>
      </c>
      <c r="Y137" s="31" t="s">
        <v>118</v>
      </c>
      <c r="Z137" s="31" t="s">
        <v>118</v>
      </c>
      <c r="AA137" s="31" t="s">
        <v>118</v>
      </c>
      <c r="AB137" s="31" t="s">
        <v>118</v>
      </c>
      <c r="AC137" s="31" t="s">
        <v>137</v>
      </c>
      <c r="AD137" s="37">
        <v>8</v>
      </c>
      <c r="AE137" s="31">
        <v>28</v>
      </c>
      <c r="AF137" s="31">
        <v>28</v>
      </c>
      <c r="AG137" s="33" t="s">
        <v>211</v>
      </c>
      <c r="AH137" s="33" t="s">
        <v>373</v>
      </c>
      <c r="AI137" s="37" t="s">
        <v>213</v>
      </c>
      <c r="AJ137" s="31"/>
      <c r="AK137" s="31"/>
      <c r="AL137" s="31"/>
      <c r="AM137" s="31"/>
      <c r="AN137" s="31"/>
      <c r="AO137" s="31"/>
    </row>
    <row r="138" s="3" customFormat="1" ht="100" customHeight="1" spans="1:41">
      <c r="A138" s="32" t="s">
        <v>20</v>
      </c>
      <c r="B138" s="37" t="s">
        <v>605</v>
      </c>
      <c r="C138" s="38" t="s">
        <v>606</v>
      </c>
      <c r="D138" s="37" t="s">
        <v>603</v>
      </c>
      <c r="E138" s="37" t="s">
        <v>553</v>
      </c>
      <c r="F138" s="31" t="s">
        <v>116</v>
      </c>
      <c r="G138" s="31" t="s">
        <v>209</v>
      </c>
      <c r="H138" s="37" t="s">
        <v>607</v>
      </c>
      <c r="I138" s="39">
        <v>15399141999</v>
      </c>
      <c r="J138" s="37">
        <v>8</v>
      </c>
      <c r="K138" s="37"/>
      <c r="L138" s="31"/>
      <c r="M138" s="37"/>
      <c r="N138" s="31"/>
      <c r="O138" s="31"/>
      <c r="P138" s="37">
        <v>8</v>
      </c>
      <c r="Q138" s="31"/>
      <c r="R138" s="31"/>
      <c r="S138" s="31"/>
      <c r="T138" s="31"/>
      <c r="U138" s="31"/>
      <c r="V138" s="31"/>
      <c r="W138" s="31"/>
      <c r="X138" s="31" t="s">
        <v>117</v>
      </c>
      <c r="Y138" s="31" t="s">
        <v>118</v>
      </c>
      <c r="Z138" s="31" t="s">
        <v>118</v>
      </c>
      <c r="AA138" s="31" t="s">
        <v>118</v>
      </c>
      <c r="AB138" s="31" t="s">
        <v>118</v>
      </c>
      <c r="AC138" s="31" t="s">
        <v>137</v>
      </c>
      <c r="AD138" s="37">
        <v>10</v>
      </c>
      <c r="AE138" s="31">
        <v>30</v>
      </c>
      <c r="AF138" s="31">
        <v>30</v>
      </c>
      <c r="AG138" s="33" t="s">
        <v>211</v>
      </c>
      <c r="AH138" s="33" t="s">
        <v>212</v>
      </c>
      <c r="AI138" s="37" t="s">
        <v>213</v>
      </c>
      <c r="AJ138" s="31"/>
      <c r="AK138" s="31"/>
      <c r="AL138" s="31"/>
      <c r="AM138" s="31"/>
      <c r="AN138" s="31"/>
      <c r="AO138" s="31"/>
    </row>
    <row r="139" s="3" customFormat="1" ht="143" customHeight="1" spans="1:41">
      <c r="A139" s="32" t="s">
        <v>20</v>
      </c>
      <c r="B139" s="37" t="s">
        <v>608</v>
      </c>
      <c r="C139" s="38" t="s">
        <v>609</v>
      </c>
      <c r="D139" s="38" t="s">
        <v>603</v>
      </c>
      <c r="E139" s="38" t="s">
        <v>502</v>
      </c>
      <c r="F139" s="31" t="s">
        <v>116</v>
      </c>
      <c r="G139" s="31" t="s">
        <v>209</v>
      </c>
      <c r="H139" s="37" t="s">
        <v>427</v>
      </c>
      <c r="I139" s="39">
        <v>13152079955</v>
      </c>
      <c r="J139" s="37">
        <v>100</v>
      </c>
      <c r="K139" s="37"/>
      <c r="L139" s="31"/>
      <c r="M139" s="37"/>
      <c r="N139" s="31"/>
      <c r="O139" s="31"/>
      <c r="P139" s="37">
        <v>100</v>
      </c>
      <c r="Q139" s="31"/>
      <c r="R139" s="31"/>
      <c r="S139" s="31"/>
      <c r="T139" s="31"/>
      <c r="U139" s="31"/>
      <c r="V139" s="31"/>
      <c r="W139" s="31"/>
      <c r="X139" s="31" t="s">
        <v>117</v>
      </c>
      <c r="Y139" s="31" t="s">
        <v>118</v>
      </c>
      <c r="Z139" s="31" t="s">
        <v>118</v>
      </c>
      <c r="AA139" s="31" t="s">
        <v>118</v>
      </c>
      <c r="AB139" s="31" t="s">
        <v>118</v>
      </c>
      <c r="AC139" s="31" t="s">
        <v>137</v>
      </c>
      <c r="AD139" s="37">
        <v>50</v>
      </c>
      <c r="AE139" s="31">
        <v>151</v>
      </c>
      <c r="AF139" s="31">
        <v>151</v>
      </c>
      <c r="AG139" s="33" t="s">
        <v>211</v>
      </c>
      <c r="AH139" s="33" t="s">
        <v>421</v>
      </c>
      <c r="AI139" s="38" t="s">
        <v>383</v>
      </c>
      <c r="AJ139" s="31"/>
      <c r="AK139" s="31"/>
      <c r="AL139" s="31"/>
      <c r="AM139" s="31"/>
      <c r="AN139" s="31"/>
      <c r="AO139" s="31"/>
    </row>
    <row r="140" customFormat="1" ht="100" customHeight="1" spans="1:41">
      <c r="A140" s="32" t="s">
        <v>20</v>
      </c>
      <c r="B140" s="33" t="s">
        <v>610</v>
      </c>
      <c r="C140" s="52" t="s">
        <v>611</v>
      </c>
      <c r="D140" s="33" t="s">
        <v>612</v>
      </c>
      <c r="E140" s="33" t="s">
        <v>613</v>
      </c>
      <c r="F140" s="33" t="s">
        <v>116</v>
      </c>
      <c r="G140" s="33" t="s">
        <v>222</v>
      </c>
      <c r="H140" s="33" t="s">
        <v>614</v>
      </c>
      <c r="I140" s="33">
        <v>13154071586</v>
      </c>
      <c r="J140" s="33">
        <v>50</v>
      </c>
      <c r="K140" s="33">
        <v>50</v>
      </c>
      <c r="L140" s="33"/>
      <c r="M140" s="33">
        <v>50</v>
      </c>
      <c r="N140" s="33"/>
      <c r="O140" s="33"/>
      <c r="P140" s="33"/>
      <c r="Q140" s="33"/>
      <c r="R140" s="33"/>
      <c r="S140" s="33"/>
      <c r="T140" s="33"/>
      <c r="U140" s="33"/>
      <c r="V140" s="33"/>
      <c r="W140" s="33"/>
      <c r="X140" s="33" t="s">
        <v>117</v>
      </c>
      <c r="Y140" s="33" t="s">
        <v>118</v>
      </c>
      <c r="Z140" s="33" t="s">
        <v>118</v>
      </c>
      <c r="AA140" s="33" t="s">
        <v>118</v>
      </c>
      <c r="AB140" s="33" t="s">
        <v>118</v>
      </c>
      <c r="AC140" s="33" t="s">
        <v>137</v>
      </c>
      <c r="AD140" s="33">
        <v>74</v>
      </c>
      <c r="AE140" s="33">
        <v>251</v>
      </c>
      <c r="AF140" s="53">
        <v>1220</v>
      </c>
      <c r="AG140" s="33" t="s">
        <v>615</v>
      </c>
      <c r="AH140" s="33" t="s">
        <v>616</v>
      </c>
      <c r="AI140" s="33" t="s">
        <v>512</v>
      </c>
      <c r="AJ140" s="33" t="s">
        <v>118</v>
      </c>
      <c r="AK140" s="33" t="s">
        <v>222</v>
      </c>
      <c r="AL140" s="31"/>
      <c r="AM140" s="31"/>
      <c r="AN140" s="31"/>
      <c r="AO140" s="31"/>
    </row>
    <row r="141" customFormat="1" ht="71.25" spans="1:41">
      <c r="A141" s="32" t="s">
        <v>20</v>
      </c>
      <c r="B141" s="33" t="s">
        <v>617</v>
      </c>
      <c r="C141" s="33" t="s">
        <v>618</v>
      </c>
      <c r="D141" s="33" t="s">
        <v>612</v>
      </c>
      <c r="E141" s="33" t="s">
        <v>619</v>
      </c>
      <c r="F141" s="33" t="s">
        <v>116</v>
      </c>
      <c r="G141" s="33" t="s">
        <v>222</v>
      </c>
      <c r="H141" s="33" t="s">
        <v>620</v>
      </c>
      <c r="I141" s="33">
        <v>18991408719</v>
      </c>
      <c r="J141" s="53">
        <v>50</v>
      </c>
      <c r="K141" s="53">
        <v>50</v>
      </c>
      <c r="L141" s="53">
        <v>50</v>
      </c>
      <c r="M141" s="33"/>
      <c r="N141" s="33"/>
      <c r="O141" s="33"/>
      <c r="P141" s="33"/>
      <c r="Q141" s="33"/>
      <c r="R141" s="33"/>
      <c r="S141" s="33"/>
      <c r="T141" s="33"/>
      <c r="U141" s="33"/>
      <c r="V141" s="33"/>
      <c r="W141" s="33"/>
      <c r="X141" s="33" t="s">
        <v>117</v>
      </c>
      <c r="Y141" s="33" t="s">
        <v>118</v>
      </c>
      <c r="Z141" s="53" t="s">
        <v>118</v>
      </c>
      <c r="AA141" s="33" t="s">
        <v>118</v>
      </c>
      <c r="AB141" s="33" t="s">
        <v>118</v>
      </c>
      <c r="AC141" s="33" t="s">
        <v>137</v>
      </c>
      <c r="AD141" s="53">
        <v>88</v>
      </c>
      <c r="AE141" s="53">
        <v>284</v>
      </c>
      <c r="AF141" s="53">
        <v>1217</v>
      </c>
      <c r="AG141" s="33" t="s">
        <v>615</v>
      </c>
      <c r="AH141" s="33" t="s">
        <v>621</v>
      </c>
      <c r="AI141" s="33" t="s">
        <v>170</v>
      </c>
      <c r="AJ141" s="33" t="s">
        <v>118</v>
      </c>
      <c r="AK141" s="33" t="s">
        <v>222</v>
      </c>
      <c r="AL141" s="31"/>
      <c r="AM141" s="31"/>
      <c r="AN141" s="31"/>
      <c r="AO141" s="31"/>
    </row>
    <row r="142" s="6" customFormat="1" ht="57" spans="1:41">
      <c r="A142" s="32" t="s">
        <v>20</v>
      </c>
      <c r="B142" s="59" t="s">
        <v>622</v>
      </c>
      <c r="C142" s="59" t="s">
        <v>623</v>
      </c>
      <c r="D142" s="59" t="s">
        <v>612</v>
      </c>
      <c r="E142" s="59" t="s">
        <v>624</v>
      </c>
      <c r="F142" s="59" t="s">
        <v>116</v>
      </c>
      <c r="G142" s="59" t="s">
        <v>222</v>
      </c>
      <c r="H142" s="60" t="s">
        <v>625</v>
      </c>
      <c r="I142" s="60">
        <v>13468737710</v>
      </c>
      <c r="J142" s="60">
        <v>100</v>
      </c>
      <c r="K142" s="60">
        <v>100</v>
      </c>
      <c r="L142" s="60">
        <v>50</v>
      </c>
      <c r="M142" s="59">
        <v>50</v>
      </c>
      <c r="N142" s="59"/>
      <c r="O142" s="59"/>
      <c r="P142" s="59"/>
      <c r="Q142" s="59"/>
      <c r="R142" s="59"/>
      <c r="S142" s="59"/>
      <c r="T142" s="59"/>
      <c r="U142" s="59"/>
      <c r="V142" s="59"/>
      <c r="W142" s="59"/>
      <c r="X142" s="59" t="s">
        <v>117</v>
      </c>
      <c r="Y142" s="59" t="s">
        <v>118</v>
      </c>
      <c r="Z142" s="60" t="s">
        <v>118</v>
      </c>
      <c r="AA142" s="59" t="s">
        <v>118</v>
      </c>
      <c r="AB142" s="59" t="s">
        <v>118</v>
      </c>
      <c r="AC142" s="59" t="s">
        <v>137</v>
      </c>
      <c r="AD142" s="60">
        <v>133</v>
      </c>
      <c r="AE142" s="59">
        <v>504</v>
      </c>
      <c r="AF142" s="60">
        <v>2062</v>
      </c>
      <c r="AG142" s="59" t="s">
        <v>615</v>
      </c>
      <c r="AH142" s="59" t="s">
        <v>626</v>
      </c>
      <c r="AI142" s="59" t="s">
        <v>627</v>
      </c>
      <c r="AJ142" s="59" t="s">
        <v>118</v>
      </c>
      <c r="AK142" s="59" t="s">
        <v>222</v>
      </c>
      <c r="AL142" s="59"/>
      <c r="AM142" s="59"/>
      <c r="AN142" s="59"/>
      <c r="AO142" s="59"/>
    </row>
    <row r="143" customFormat="1" ht="71.25" spans="1:41">
      <c r="A143" s="32" t="s">
        <v>20</v>
      </c>
      <c r="B143" s="33" t="s">
        <v>628</v>
      </c>
      <c r="C143" s="33" t="s">
        <v>629</v>
      </c>
      <c r="D143" s="33" t="s">
        <v>612</v>
      </c>
      <c r="E143" s="33" t="s">
        <v>630</v>
      </c>
      <c r="F143" s="33" t="s">
        <v>116</v>
      </c>
      <c r="G143" s="33" t="s">
        <v>222</v>
      </c>
      <c r="H143" s="33" t="s">
        <v>631</v>
      </c>
      <c r="I143" s="33">
        <v>13038513106</v>
      </c>
      <c r="J143" s="53">
        <v>50</v>
      </c>
      <c r="K143" s="53">
        <v>50</v>
      </c>
      <c r="L143" s="53">
        <v>50</v>
      </c>
      <c r="M143" s="33"/>
      <c r="N143" s="33"/>
      <c r="O143" s="33"/>
      <c r="P143" s="33"/>
      <c r="Q143" s="33"/>
      <c r="R143" s="33"/>
      <c r="S143" s="33"/>
      <c r="T143" s="33"/>
      <c r="U143" s="33"/>
      <c r="V143" s="33"/>
      <c r="W143" s="33"/>
      <c r="X143" s="33" t="s">
        <v>117</v>
      </c>
      <c r="Y143" s="33" t="s">
        <v>118</v>
      </c>
      <c r="Z143" s="53" t="s">
        <v>118</v>
      </c>
      <c r="AA143" s="33" t="s">
        <v>118</v>
      </c>
      <c r="AB143" s="33" t="s">
        <v>118</v>
      </c>
      <c r="AC143" s="33" t="s">
        <v>137</v>
      </c>
      <c r="AD143" s="53">
        <v>127</v>
      </c>
      <c r="AE143" s="33">
        <v>416</v>
      </c>
      <c r="AF143" s="53">
        <v>1521</v>
      </c>
      <c r="AG143" s="33" t="s">
        <v>615</v>
      </c>
      <c r="AH143" s="33" t="s">
        <v>632</v>
      </c>
      <c r="AI143" s="33" t="s">
        <v>170</v>
      </c>
      <c r="AJ143" s="33" t="s">
        <v>118</v>
      </c>
      <c r="AK143" s="33" t="s">
        <v>222</v>
      </c>
      <c r="AL143" s="31"/>
      <c r="AM143" s="31"/>
      <c r="AN143" s="31"/>
      <c r="AO143" s="31"/>
    </row>
    <row r="144" customFormat="1" ht="71.25" spans="1:41">
      <c r="A144" s="32" t="s">
        <v>20</v>
      </c>
      <c r="B144" s="33" t="s">
        <v>633</v>
      </c>
      <c r="C144" s="34" t="s">
        <v>634</v>
      </c>
      <c r="D144" s="33" t="s">
        <v>612</v>
      </c>
      <c r="E144" s="56" t="s">
        <v>613</v>
      </c>
      <c r="F144" s="33" t="s">
        <v>116</v>
      </c>
      <c r="G144" s="33" t="s">
        <v>222</v>
      </c>
      <c r="H144" s="33" t="s">
        <v>614</v>
      </c>
      <c r="I144" s="33">
        <v>13154071586</v>
      </c>
      <c r="J144" s="53">
        <v>50</v>
      </c>
      <c r="K144" s="53">
        <v>50</v>
      </c>
      <c r="L144" s="53">
        <v>50</v>
      </c>
      <c r="M144" s="56"/>
      <c r="N144" s="56"/>
      <c r="O144" s="56"/>
      <c r="P144" s="56"/>
      <c r="Q144" s="33"/>
      <c r="R144" s="33"/>
      <c r="S144" s="33"/>
      <c r="T144" s="56"/>
      <c r="U144" s="56"/>
      <c r="V144" s="56"/>
      <c r="W144" s="56"/>
      <c r="X144" s="33" t="s">
        <v>117</v>
      </c>
      <c r="Y144" s="33" t="s">
        <v>118</v>
      </c>
      <c r="Z144" s="53" t="s">
        <v>118</v>
      </c>
      <c r="AA144" s="33" t="s">
        <v>118</v>
      </c>
      <c r="AB144" s="33" t="s">
        <v>118</v>
      </c>
      <c r="AC144" s="33" t="s">
        <v>137</v>
      </c>
      <c r="AD144" s="53">
        <v>74</v>
      </c>
      <c r="AE144" s="53">
        <v>251</v>
      </c>
      <c r="AF144" s="53">
        <v>1220</v>
      </c>
      <c r="AG144" s="33" t="s">
        <v>615</v>
      </c>
      <c r="AH144" s="33" t="s">
        <v>616</v>
      </c>
      <c r="AI144" s="33" t="s">
        <v>170</v>
      </c>
      <c r="AJ144" s="33" t="s">
        <v>118</v>
      </c>
      <c r="AK144" s="33" t="s">
        <v>222</v>
      </c>
      <c r="AL144" s="31"/>
      <c r="AM144" s="31"/>
      <c r="AN144" s="31"/>
      <c r="AO144" s="31"/>
    </row>
    <row r="145" customFormat="1" ht="71.25" spans="1:41">
      <c r="A145" s="32" t="s">
        <v>20</v>
      </c>
      <c r="B145" s="33" t="s">
        <v>635</v>
      </c>
      <c r="C145" s="33" t="s">
        <v>636</v>
      </c>
      <c r="D145" s="33" t="s">
        <v>612</v>
      </c>
      <c r="E145" s="44" t="s">
        <v>637</v>
      </c>
      <c r="F145" s="33" t="s">
        <v>116</v>
      </c>
      <c r="G145" s="33" t="s">
        <v>222</v>
      </c>
      <c r="H145" s="44" t="s">
        <v>638</v>
      </c>
      <c r="I145" s="44">
        <v>13991502135</v>
      </c>
      <c r="J145" s="61">
        <v>20</v>
      </c>
      <c r="K145" s="61">
        <v>20</v>
      </c>
      <c r="L145" s="61">
        <v>20</v>
      </c>
      <c r="M145" s="44"/>
      <c r="N145" s="44"/>
      <c r="O145" s="44"/>
      <c r="P145" s="44"/>
      <c r="Q145" s="33"/>
      <c r="R145" s="33"/>
      <c r="S145" s="33"/>
      <c r="T145" s="44"/>
      <c r="U145" s="44"/>
      <c r="V145" s="44"/>
      <c r="W145" s="44"/>
      <c r="X145" s="33" t="s">
        <v>117</v>
      </c>
      <c r="Y145" s="33" t="s">
        <v>118</v>
      </c>
      <c r="Z145" s="61" t="s">
        <v>137</v>
      </c>
      <c r="AA145" s="33" t="s">
        <v>118</v>
      </c>
      <c r="AB145" s="33" t="s">
        <v>118</v>
      </c>
      <c r="AC145" s="33" t="s">
        <v>137</v>
      </c>
      <c r="AD145" s="61">
        <v>84</v>
      </c>
      <c r="AE145" s="44">
        <v>329</v>
      </c>
      <c r="AF145" s="33">
        <v>1889</v>
      </c>
      <c r="AG145" s="33" t="s">
        <v>615</v>
      </c>
      <c r="AH145" s="33" t="s">
        <v>639</v>
      </c>
      <c r="AI145" s="33" t="s">
        <v>170</v>
      </c>
      <c r="AJ145" s="33" t="s">
        <v>118</v>
      </c>
      <c r="AK145" s="33" t="s">
        <v>222</v>
      </c>
      <c r="AL145" s="31"/>
      <c r="AM145" s="31"/>
      <c r="AN145" s="31"/>
      <c r="AO145" s="31"/>
    </row>
    <row r="146" customFormat="1" ht="71.25" spans="1:41">
      <c r="A146" s="32" t="s">
        <v>20</v>
      </c>
      <c r="B146" s="33" t="s">
        <v>640</v>
      </c>
      <c r="C146" s="33" t="s">
        <v>641</v>
      </c>
      <c r="D146" s="33" t="s">
        <v>612</v>
      </c>
      <c r="E146" s="44" t="s">
        <v>642</v>
      </c>
      <c r="F146" s="33" t="s">
        <v>116</v>
      </c>
      <c r="G146" s="33" t="s">
        <v>222</v>
      </c>
      <c r="H146" s="44" t="s">
        <v>643</v>
      </c>
      <c r="I146" s="44">
        <v>13992409608</v>
      </c>
      <c r="J146" s="61">
        <v>20</v>
      </c>
      <c r="K146" s="61">
        <v>20</v>
      </c>
      <c r="L146" s="61">
        <v>20</v>
      </c>
      <c r="M146" s="44"/>
      <c r="N146" s="44"/>
      <c r="O146" s="44"/>
      <c r="P146" s="44"/>
      <c r="Q146" s="33"/>
      <c r="R146" s="33"/>
      <c r="S146" s="33"/>
      <c r="T146" s="44"/>
      <c r="U146" s="44"/>
      <c r="V146" s="44"/>
      <c r="W146" s="44"/>
      <c r="X146" s="33" t="s">
        <v>117</v>
      </c>
      <c r="Y146" s="33" t="s">
        <v>118</v>
      </c>
      <c r="Z146" s="61" t="s">
        <v>137</v>
      </c>
      <c r="AA146" s="33" t="s">
        <v>118</v>
      </c>
      <c r="AB146" s="33" t="s">
        <v>118</v>
      </c>
      <c r="AC146" s="33" t="s">
        <v>137</v>
      </c>
      <c r="AD146" s="61">
        <v>42</v>
      </c>
      <c r="AE146" s="44">
        <v>131</v>
      </c>
      <c r="AF146" s="33">
        <v>1115</v>
      </c>
      <c r="AG146" s="33" t="s">
        <v>615</v>
      </c>
      <c r="AH146" s="33" t="s">
        <v>644</v>
      </c>
      <c r="AI146" s="33" t="s">
        <v>170</v>
      </c>
      <c r="AJ146" s="33" t="s">
        <v>118</v>
      </c>
      <c r="AK146" s="33" t="s">
        <v>222</v>
      </c>
      <c r="AL146" s="31"/>
      <c r="AM146" s="31"/>
      <c r="AN146" s="31"/>
      <c r="AO146" s="31"/>
    </row>
    <row r="147" customFormat="1" ht="71.25" spans="1:41">
      <c r="A147" s="32" t="s">
        <v>20</v>
      </c>
      <c r="B147" s="33" t="s">
        <v>645</v>
      </c>
      <c r="C147" s="33" t="s">
        <v>646</v>
      </c>
      <c r="D147" s="33" t="s">
        <v>612</v>
      </c>
      <c r="E147" s="44" t="s">
        <v>647</v>
      </c>
      <c r="F147" s="33" t="s">
        <v>116</v>
      </c>
      <c r="G147" s="33" t="s">
        <v>222</v>
      </c>
      <c r="H147" s="44" t="s">
        <v>648</v>
      </c>
      <c r="I147" s="44">
        <v>13909147034</v>
      </c>
      <c r="J147" s="61">
        <v>20</v>
      </c>
      <c r="K147" s="61">
        <v>20</v>
      </c>
      <c r="L147" s="61">
        <v>20</v>
      </c>
      <c r="M147" s="44"/>
      <c r="N147" s="44"/>
      <c r="O147" s="44"/>
      <c r="P147" s="44"/>
      <c r="Q147" s="33"/>
      <c r="R147" s="33"/>
      <c r="S147" s="33"/>
      <c r="T147" s="44"/>
      <c r="U147" s="44"/>
      <c r="V147" s="44"/>
      <c r="W147" s="44"/>
      <c r="X147" s="33" t="s">
        <v>117</v>
      </c>
      <c r="Y147" s="33" t="s">
        <v>118</v>
      </c>
      <c r="Z147" s="61" t="s">
        <v>137</v>
      </c>
      <c r="AA147" s="33" t="s">
        <v>118</v>
      </c>
      <c r="AB147" s="33" t="s">
        <v>118</v>
      </c>
      <c r="AC147" s="33" t="s">
        <v>137</v>
      </c>
      <c r="AD147" s="61">
        <v>72</v>
      </c>
      <c r="AE147" s="44">
        <v>271</v>
      </c>
      <c r="AF147" s="33">
        <v>1515</v>
      </c>
      <c r="AG147" s="33" t="s">
        <v>615</v>
      </c>
      <c r="AH147" s="33" t="s">
        <v>649</v>
      </c>
      <c r="AI147" s="33" t="s">
        <v>170</v>
      </c>
      <c r="AJ147" s="33" t="s">
        <v>118</v>
      </c>
      <c r="AK147" s="33" t="s">
        <v>222</v>
      </c>
      <c r="AL147" s="31"/>
      <c r="AM147" s="31"/>
      <c r="AN147" s="31"/>
      <c r="AO147" s="31"/>
    </row>
    <row r="148" customFormat="1" ht="71.25" spans="1:41">
      <c r="A148" s="32" t="s">
        <v>20</v>
      </c>
      <c r="B148" s="33" t="s">
        <v>650</v>
      </c>
      <c r="C148" s="33" t="s">
        <v>636</v>
      </c>
      <c r="D148" s="33" t="s">
        <v>612</v>
      </c>
      <c r="E148" s="44" t="s">
        <v>651</v>
      </c>
      <c r="F148" s="33" t="s">
        <v>116</v>
      </c>
      <c r="G148" s="33" t="s">
        <v>222</v>
      </c>
      <c r="H148" s="44" t="s">
        <v>652</v>
      </c>
      <c r="I148" s="44">
        <v>15829135072</v>
      </c>
      <c r="J148" s="61">
        <v>20</v>
      </c>
      <c r="K148" s="61">
        <v>20</v>
      </c>
      <c r="L148" s="61">
        <v>20</v>
      </c>
      <c r="M148" s="44"/>
      <c r="N148" s="44"/>
      <c r="O148" s="44"/>
      <c r="P148" s="44"/>
      <c r="Q148" s="33"/>
      <c r="R148" s="33"/>
      <c r="S148" s="33"/>
      <c r="T148" s="44"/>
      <c r="U148" s="44"/>
      <c r="V148" s="44"/>
      <c r="W148" s="44"/>
      <c r="X148" s="33" t="s">
        <v>117</v>
      </c>
      <c r="Y148" s="33" t="s">
        <v>118</v>
      </c>
      <c r="Z148" s="61" t="s">
        <v>137</v>
      </c>
      <c r="AA148" s="33" t="s">
        <v>118</v>
      </c>
      <c r="AB148" s="33" t="s">
        <v>118</v>
      </c>
      <c r="AC148" s="33" t="s">
        <v>137</v>
      </c>
      <c r="AD148" s="61">
        <v>43</v>
      </c>
      <c r="AE148" s="44">
        <v>154</v>
      </c>
      <c r="AF148" s="33">
        <v>1770</v>
      </c>
      <c r="AG148" s="33" t="s">
        <v>615</v>
      </c>
      <c r="AH148" s="33" t="s">
        <v>653</v>
      </c>
      <c r="AI148" s="33" t="s">
        <v>170</v>
      </c>
      <c r="AJ148" s="33" t="s">
        <v>118</v>
      </c>
      <c r="AK148" s="33" t="s">
        <v>222</v>
      </c>
      <c r="AL148" s="31"/>
      <c r="AM148" s="31"/>
      <c r="AN148" s="31"/>
      <c r="AO148" s="31"/>
    </row>
    <row r="149" customFormat="1" ht="71.25" spans="1:41">
      <c r="A149" s="32" t="s">
        <v>20</v>
      </c>
      <c r="B149" s="33" t="s">
        <v>654</v>
      </c>
      <c r="C149" s="33" t="s">
        <v>655</v>
      </c>
      <c r="D149" s="33" t="s">
        <v>612</v>
      </c>
      <c r="E149" s="44" t="s">
        <v>656</v>
      </c>
      <c r="F149" s="33" t="s">
        <v>116</v>
      </c>
      <c r="G149" s="33" t="s">
        <v>222</v>
      </c>
      <c r="H149" s="44" t="s">
        <v>657</v>
      </c>
      <c r="I149" s="44">
        <v>15991402615</v>
      </c>
      <c r="J149" s="61">
        <v>20</v>
      </c>
      <c r="K149" s="61">
        <v>20</v>
      </c>
      <c r="L149" s="61">
        <v>20</v>
      </c>
      <c r="M149" s="44"/>
      <c r="N149" s="44"/>
      <c r="O149" s="44"/>
      <c r="P149" s="44"/>
      <c r="Q149" s="33"/>
      <c r="R149" s="33"/>
      <c r="S149" s="33"/>
      <c r="T149" s="44"/>
      <c r="U149" s="44"/>
      <c r="V149" s="44"/>
      <c r="W149" s="44"/>
      <c r="X149" s="33" t="s">
        <v>117</v>
      </c>
      <c r="Y149" s="33" t="s">
        <v>118</v>
      </c>
      <c r="Z149" s="61" t="s">
        <v>137</v>
      </c>
      <c r="AA149" s="33" t="s">
        <v>118</v>
      </c>
      <c r="AB149" s="33" t="s">
        <v>118</v>
      </c>
      <c r="AC149" s="33" t="s">
        <v>137</v>
      </c>
      <c r="AD149" s="61">
        <v>105</v>
      </c>
      <c r="AE149" s="44">
        <v>340</v>
      </c>
      <c r="AF149" s="61">
        <v>2160</v>
      </c>
      <c r="AG149" s="33" t="s">
        <v>615</v>
      </c>
      <c r="AH149" s="33" t="s">
        <v>658</v>
      </c>
      <c r="AI149" s="33" t="s">
        <v>170</v>
      </c>
      <c r="AJ149" s="33" t="s">
        <v>118</v>
      </c>
      <c r="AK149" s="33" t="s">
        <v>222</v>
      </c>
      <c r="AL149" s="31"/>
      <c r="AM149" s="31"/>
      <c r="AN149" s="31"/>
      <c r="AO149" s="31"/>
    </row>
    <row r="150" customFormat="1" ht="71.25" spans="1:41">
      <c r="A150" s="32" t="s">
        <v>20</v>
      </c>
      <c r="B150" s="33" t="s">
        <v>659</v>
      </c>
      <c r="C150" s="33" t="s">
        <v>660</v>
      </c>
      <c r="D150" s="33" t="s">
        <v>612</v>
      </c>
      <c r="E150" s="44" t="s">
        <v>661</v>
      </c>
      <c r="F150" s="33" t="s">
        <v>116</v>
      </c>
      <c r="G150" s="33" t="s">
        <v>222</v>
      </c>
      <c r="H150" s="44" t="s">
        <v>662</v>
      </c>
      <c r="I150" s="44">
        <v>18791590976</v>
      </c>
      <c r="J150" s="61">
        <v>20</v>
      </c>
      <c r="K150" s="61">
        <v>20</v>
      </c>
      <c r="L150" s="61">
        <v>20</v>
      </c>
      <c r="M150" s="44"/>
      <c r="N150" s="44"/>
      <c r="O150" s="44"/>
      <c r="P150" s="44"/>
      <c r="Q150" s="33"/>
      <c r="R150" s="33"/>
      <c r="S150" s="33"/>
      <c r="T150" s="44"/>
      <c r="U150" s="44"/>
      <c r="V150" s="44"/>
      <c r="W150" s="44"/>
      <c r="X150" s="33" t="s">
        <v>117</v>
      </c>
      <c r="Y150" s="33" t="s">
        <v>118</v>
      </c>
      <c r="Z150" s="61" t="s">
        <v>137</v>
      </c>
      <c r="AA150" s="33" t="s">
        <v>118</v>
      </c>
      <c r="AB150" s="33" t="s">
        <v>118</v>
      </c>
      <c r="AC150" s="33" t="s">
        <v>137</v>
      </c>
      <c r="AD150" s="61">
        <v>94</v>
      </c>
      <c r="AE150" s="46">
        <v>333</v>
      </c>
      <c r="AF150" s="33">
        <v>1266</v>
      </c>
      <c r="AG150" s="33" t="s">
        <v>615</v>
      </c>
      <c r="AH150" s="33" t="s">
        <v>663</v>
      </c>
      <c r="AI150" s="33" t="s">
        <v>170</v>
      </c>
      <c r="AJ150" s="33" t="s">
        <v>118</v>
      </c>
      <c r="AK150" s="33" t="s">
        <v>222</v>
      </c>
      <c r="AL150" s="31"/>
      <c r="AM150" s="31"/>
      <c r="AN150" s="31"/>
      <c r="AO150" s="31"/>
    </row>
    <row r="151" customFormat="1" ht="57" spans="1:41">
      <c r="A151" s="32" t="s">
        <v>20</v>
      </c>
      <c r="B151" s="33" t="s">
        <v>664</v>
      </c>
      <c r="C151" s="53" t="s">
        <v>665</v>
      </c>
      <c r="D151" s="33" t="s">
        <v>612</v>
      </c>
      <c r="E151" s="33" t="s">
        <v>647</v>
      </c>
      <c r="F151" s="33" t="s">
        <v>116</v>
      </c>
      <c r="G151" s="33" t="s">
        <v>222</v>
      </c>
      <c r="H151" s="44" t="s">
        <v>648</v>
      </c>
      <c r="I151" s="44">
        <v>13909147034</v>
      </c>
      <c r="J151" s="53">
        <v>10</v>
      </c>
      <c r="K151" s="53">
        <v>10</v>
      </c>
      <c r="L151" s="53">
        <v>10</v>
      </c>
      <c r="M151" s="33"/>
      <c r="N151" s="33"/>
      <c r="O151" s="33"/>
      <c r="P151" s="33"/>
      <c r="Q151" s="33"/>
      <c r="R151" s="33"/>
      <c r="S151" s="33"/>
      <c r="T151" s="33"/>
      <c r="U151" s="33"/>
      <c r="V151" s="33"/>
      <c r="W151" s="33"/>
      <c r="X151" s="33" t="s">
        <v>117</v>
      </c>
      <c r="Y151" s="33" t="s">
        <v>118</v>
      </c>
      <c r="Z151" s="61" t="s">
        <v>137</v>
      </c>
      <c r="AA151" s="33" t="s">
        <v>118</v>
      </c>
      <c r="AB151" s="33" t="s">
        <v>118</v>
      </c>
      <c r="AC151" s="33" t="s">
        <v>137</v>
      </c>
      <c r="AD151" s="53">
        <v>72</v>
      </c>
      <c r="AE151" s="44">
        <v>271</v>
      </c>
      <c r="AF151" s="33">
        <v>1515</v>
      </c>
      <c r="AG151" s="33" t="s">
        <v>615</v>
      </c>
      <c r="AH151" s="53" t="s">
        <v>666</v>
      </c>
      <c r="AI151" s="33" t="s">
        <v>249</v>
      </c>
      <c r="AJ151" s="33" t="s">
        <v>118</v>
      </c>
      <c r="AK151" s="33" t="s">
        <v>222</v>
      </c>
      <c r="AL151" s="31"/>
      <c r="AM151" s="31"/>
      <c r="AN151" s="31"/>
      <c r="AO151" s="31"/>
    </row>
    <row r="152" customFormat="1" ht="57" spans="1:41">
      <c r="A152" s="32" t="s">
        <v>20</v>
      </c>
      <c r="B152" s="33" t="s">
        <v>667</v>
      </c>
      <c r="C152" s="33" t="s">
        <v>668</v>
      </c>
      <c r="D152" s="33" t="s">
        <v>612</v>
      </c>
      <c r="E152" s="33" t="s">
        <v>651</v>
      </c>
      <c r="F152" s="33" t="s">
        <v>116</v>
      </c>
      <c r="G152" s="33" t="s">
        <v>222</v>
      </c>
      <c r="H152" s="44" t="s">
        <v>652</v>
      </c>
      <c r="I152" s="44">
        <v>15829135072</v>
      </c>
      <c r="J152" s="53">
        <v>10</v>
      </c>
      <c r="K152" s="53">
        <v>10</v>
      </c>
      <c r="L152" s="53">
        <v>10</v>
      </c>
      <c r="M152" s="33"/>
      <c r="N152" s="33"/>
      <c r="O152" s="33"/>
      <c r="P152" s="33"/>
      <c r="Q152" s="33"/>
      <c r="R152" s="33"/>
      <c r="S152" s="33"/>
      <c r="T152" s="33"/>
      <c r="U152" s="33"/>
      <c r="V152" s="33"/>
      <c r="W152" s="33"/>
      <c r="X152" s="33" t="s">
        <v>117</v>
      </c>
      <c r="Y152" s="33" t="s">
        <v>118</v>
      </c>
      <c r="Z152" s="61" t="s">
        <v>137</v>
      </c>
      <c r="AA152" s="33" t="s">
        <v>118</v>
      </c>
      <c r="AB152" s="33" t="s">
        <v>118</v>
      </c>
      <c r="AC152" s="33" t="s">
        <v>137</v>
      </c>
      <c r="AD152" s="53">
        <v>25</v>
      </c>
      <c r="AE152" s="33">
        <v>107</v>
      </c>
      <c r="AF152" s="33">
        <v>1770</v>
      </c>
      <c r="AG152" s="33" t="s">
        <v>615</v>
      </c>
      <c r="AH152" s="53" t="s">
        <v>669</v>
      </c>
      <c r="AI152" s="33" t="s">
        <v>249</v>
      </c>
      <c r="AJ152" s="33" t="s">
        <v>118</v>
      </c>
      <c r="AK152" s="33" t="s">
        <v>222</v>
      </c>
      <c r="AL152" s="31"/>
      <c r="AM152" s="31"/>
      <c r="AN152" s="31"/>
      <c r="AO152" s="31"/>
    </row>
    <row r="153" customFormat="1" ht="57" spans="1:41">
      <c r="A153" s="32" t="s">
        <v>20</v>
      </c>
      <c r="B153" s="33" t="s">
        <v>670</v>
      </c>
      <c r="C153" s="33" t="s">
        <v>671</v>
      </c>
      <c r="D153" s="33" t="s">
        <v>612</v>
      </c>
      <c r="E153" s="33" t="s">
        <v>656</v>
      </c>
      <c r="F153" s="33" t="s">
        <v>116</v>
      </c>
      <c r="G153" s="33" t="s">
        <v>222</v>
      </c>
      <c r="H153" s="44" t="s">
        <v>657</v>
      </c>
      <c r="I153" s="44">
        <v>15991402615</v>
      </c>
      <c r="J153" s="53">
        <v>60</v>
      </c>
      <c r="K153" s="53">
        <v>60</v>
      </c>
      <c r="L153" s="53">
        <v>60</v>
      </c>
      <c r="M153" s="33"/>
      <c r="N153" s="33"/>
      <c r="O153" s="33"/>
      <c r="P153" s="33"/>
      <c r="Q153" s="33"/>
      <c r="R153" s="33"/>
      <c r="S153" s="33"/>
      <c r="T153" s="33"/>
      <c r="U153" s="33"/>
      <c r="V153" s="33"/>
      <c r="W153" s="33"/>
      <c r="X153" s="33" t="s">
        <v>117</v>
      </c>
      <c r="Y153" s="33" t="s">
        <v>118</v>
      </c>
      <c r="Z153" s="61" t="s">
        <v>137</v>
      </c>
      <c r="AA153" s="33" t="s">
        <v>118</v>
      </c>
      <c r="AB153" s="33" t="s">
        <v>118</v>
      </c>
      <c r="AC153" s="33" t="s">
        <v>137</v>
      </c>
      <c r="AD153" s="53">
        <v>105</v>
      </c>
      <c r="AE153" s="44">
        <v>340</v>
      </c>
      <c r="AF153" s="53">
        <v>2160</v>
      </c>
      <c r="AG153" s="33" t="s">
        <v>615</v>
      </c>
      <c r="AH153" s="53" t="s">
        <v>672</v>
      </c>
      <c r="AI153" s="33" t="s">
        <v>193</v>
      </c>
      <c r="AJ153" s="33" t="s">
        <v>118</v>
      </c>
      <c r="AK153" s="33" t="s">
        <v>222</v>
      </c>
      <c r="AL153" s="31"/>
      <c r="AM153" s="31"/>
      <c r="AN153" s="31"/>
      <c r="AO153" s="31"/>
    </row>
    <row r="154" customFormat="1" ht="93" customHeight="1" spans="1:41">
      <c r="A154" s="32" t="s">
        <v>20</v>
      </c>
      <c r="B154" s="33" t="s">
        <v>673</v>
      </c>
      <c r="C154" s="33" t="s">
        <v>674</v>
      </c>
      <c r="D154" s="33" t="s">
        <v>612</v>
      </c>
      <c r="E154" s="33" t="s">
        <v>661</v>
      </c>
      <c r="F154" s="33" t="s">
        <v>116</v>
      </c>
      <c r="G154" s="33" t="s">
        <v>222</v>
      </c>
      <c r="H154" s="44" t="s">
        <v>662</v>
      </c>
      <c r="I154" s="44">
        <v>18791590976</v>
      </c>
      <c r="J154" s="53">
        <v>60</v>
      </c>
      <c r="K154" s="53">
        <v>60</v>
      </c>
      <c r="L154" s="53">
        <v>60</v>
      </c>
      <c r="M154" s="33"/>
      <c r="N154" s="33"/>
      <c r="O154" s="33"/>
      <c r="P154" s="33"/>
      <c r="Q154" s="33"/>
      <c r="R154" s="33"/>
      <c r="S154" s="33"/>
      <c r="T154" s="33"/>
      <c r="U154" s="33"/>
      <c r="V154" s="33"/>
      <c r="W154" s="33"/>
      <c r="X154" s="33" t="s">
        <v>117</v>
      </c>
      <c r="Y154" s="33" t="s">
        <v>118</v>
      </c>
      <c r="Z154" s="61" t="s">
        <v>137</v>
      </c>
      <c r="AA154" s="33" t="s">
        <v>118</v>
      </c>
      <c r="AB154" s="33" t="s">
        <v>118</v>
      </c>
      <c r="AC154" s="33" t="s">
        <v>137</v>
      </c>
      <c r="AD154" s="53">
        <v>94</v>
      </c>
      <c r="AE154" s="46">
        <v>333</v>
      </c>
      <c r="AF154" s="33">
        <v>1266</v>
      </c>
      <c r="AG154" s="33" t="s">
        <v>615</v>
      </c>
      <c r="AH154" s="53" t="s">
        <v>675</v>
      </c>
      <c r="AI154" s="33" t="s">
        <v>193</v>
      </c>
      <c r="AJ154" s="33" t="s">
        <v>118</v>
      </c>
      <c r="AK154" s="33" t="s">
        <v>222</v>
      </c>
      <c r="AL154" s="31"/>
      <c r="AM154" s="31"/>
      <c r="AN154" s="31"/>
      <c r="AO154" s="31"/>
    </row>
    <row r="155" customFormat="1" ht="85" customHeight="1" spans="1:41">
      <c r="A155" s="32" t="s">
        <v>20</v>
      </c>
      <c r="B155" s="33" t="s">
        <v>676</v>
      </c>
      <c r="C155" s="33" t="s">
        <v>677</v>
      </c>
      <c r="D155" s="33" t="s">
        <v>612</v>
      </c>
      <c r="E155" s="33" t="s">
        <v>624</v>
      </c>
      <c r="F155" s="33" t="s">
        <v>116</v>
      </c>
      <c r="G155" s="33" t="s">
        <v>222</v>
      </c>
      <c r="H155" s="53" t="s">
        <v>625</v>
      </c>
      <c r="I155" s="53">
        <v>13468737710</v>
      </c>
      <c r="J155" s="53">
        <v>20</v>
      </c>
      <c r="K155" s="53">
        <v>20</v>
      </c>
      <c r="L155" s="53">
        <v>20</v>
      </c>
      <c r="M155" s="33"/>
      <c r="N155" s="33"/>
      <c r="O155" s="33"/>
      <c r="P155" s="33"/>
      <c r="Q155" s="33"/>
      <c r="R155" s="33"/>
      <c r="S155" s="33"/>
      <c r="T155" s="33"/>
      <c r="U155" s="33"/>
      <c r="V155" s="33"/>
      <c r="W155" s="33"/>
      <c r="X155" s="33" t="s">
        <v>117</v>
      </c>
      <c r="Y155" s="33" t="s">
        <v>118</v>
      </c>
      <c r="Z155" s="53" t="s">
        <v>118</v>
      </c>
      <c r="AA155" s="33" t="s">
        <v>118</v>
      </c>
      <c r="AB155" s="33" t="s">
        <v>118</v>
      </c>
      <c r="AC155" s="33" t="s">
        <v>137</v>
      </c>
      <c r="AD155" s="53">
        <v>35</v>
      </c>
      <c r="AE155" s="33">
        <v>135</v>
      </c>
      <c r="AF155" s="53">
        <v>2062</v>
      </c>
      <c r="AG155" s="33" t="s">
        <v>615</v>
      </c>
      <c r="AH155" s="53" t="s">
        <v>678</v>
      </c>
      <c r="AI155" s="33" t="s">
        <v>193</v>
      </c>
      <c r="AJ155" s="33" t="s">
        <v>118</v>
      </c>
      <c r="AK155" s="33" t="s">
        <v>222</v>
      </c>
      <c r="AL155" s="31"/>
      <c r="AM155" s="31"/>
      <c r="AN155" s="31"/>
      <c r="AO155" s="31"/>
    </row>
    <row r="156" s="7" customFormat="1" ht="85" customHeight="1" spans="1:41">
      <c r="A156" s="32" t="s">
        <v>20</v>
      </c>
      <c r="B156" s="33" t="s">
        <v>679</v>
      </c>
      <c r="C156" s="33" t="s">
        <v>680</v>
      </c>
      <c r="D156" s="33" t="s">
        <v>612</v>
      </c>
      <c r="E156" s="33" t="s">
        <v>630</v>
      </c>
      <c r="F156" s="33" t="s">
        <v>116</v>
      </c>
      <c r="G156" s="33" t="s">
        <v>681</v>
      </c>
      <c r="H156" s="33" t="s">
        <v>631</v>
      </c>
      <c r="I156" s="33">
        <v>13038513106</v>
      </c>
      <c r="J156" s="46">
        <v>2.52</v>
      </c>
      <c r="K156" s="46">
        <v>2.52</v>
      </c>
      <c r="L156" s="53"/>
      <c r="M156" s="46">
        <v>2.52</v>
      </c>
      <c r="N156" s="33"/>
      <c r="O156" s="33"/>
      <c r="P156" s="33"/>
      <c r="Q156" s="33"/>
      <c r="R156" s="33"/>
      <c r="S156" s="33"/>
      <c r="T156" s="33"/>
      <c r="U156" s="33"/>
      <c r="V156" s="33"/>
      <c r="W156" s="33"/>
      <c r="X156" s="33" t="s">
        <v>117</v>
      </c>
      <c r="Y156" s="33" t="s">
        <v>118</v>
      </c>
      <c r="Z156" s="53" t="s">
        <v>118</v>
      </c>
      <c r="AA156" s="33" t="s">
        <v>137</v>
      </c>
      <c r="AB156" s="33" t="s">
        <v>137</v>
      </c>
      <c r="AC156" s="33" t="s">
        <v>137</v>
      </c>
      <c r="AD156" s="53">
        <v>13</v>
      </c>
      <c r="AE156" s="33">
        <v>45</v>
      </c>
      <c r="AF156" s="53">
        <v>1521</v>
      </c>
      <c r="AG156" s="33" t="s">
        <v>682</v>
      </c>
      <c r="AH156" s="53" t="s">
        <v>683</v>
      </c>
      <c r="AI156" s="33" t="s">
        <v>205</v>
      </c>
      <c r="AJ156" s="33"/>
      <c r="AK156" s="33"/>
      <c r="AL156" s="33"/>
      <c r="AM156" s="33"/>
      <c r="AN156" s="33"/>
      <c r="AO156" s="33"/>
    </row>
    <row r="157" s="7" customFormat="1" ht="85" customHeight="1" spans="1:41">
      <c r="A157" s="32" t="s">
        <v>20</v>
      </c>
      <c r="B157" s="33" t="s">
        <v>684</v>
      </c>
      <c r="C157" s="33" t="s">
        <v>685</v>
      </c>
      <c r="D157" s="33" t="s">
        <v>612</v>
      </c>
      <c r="E157" s="56" t="s">
        <v>613</v>
      </c>
      <c r="F157" s="33" t="s">
        <v>116</v>
      </c>
      <c r="G157" s="33" t="s">
        <v>681</v>
      </c>
      <c r="H157" s="33" t="s">
        <v>614</v>
      </c>
      <c r="I157" s="33">
        <v>13154071586</v>
      </c>
      <c r="J157" s="46">
        <v>3.44</v>
      </c>
      <c r="K157" s="46">
        <v>3.44</v>
      </c>
      <c r="L157" s="53"/>
      <c r="M157" s="46">
        <v>3.44</v>
      </c>
      <c r="N157" s="33"/>
      <c r="O157" s="33"/>
      <c r="P157" s="33"/>
      <c r="Q157" s="33"/>
      <c r="R157" s="33"/>
      <c r="S157" s="33"/>
      <c r="T157" s="33"/>
      <c r="U157" s="33"/>
      <c r="V157" s="33"/>
      <c r="W157" s="33"/>
      <c r="X157" s="33" t="s">
        <v>117</v>
      </c>
      <c r="Y157" s="33" t="s">
        <v>118</v>
      </c>
      <c r="Z157" s="53" t="s">
        <v>118</v>
      </c>
      <c r="AA157" s="33" t="s">
        <v>137</v>
      </c>
      <c r="AB157" s="33" t="s">
        <v>137</v>
      </c>
      <c r="AC157" s="33" t="s">
        <v>137</v>
      </c>
      <c r="AD157" s="33">
        <v>82</v>
      </c>
      <c r="AE157" s="33">
        <v>259</v>
      </c>
      <c r="AF157" s="53">
        <v>1220</v>
      </c>
      <c r="AG157" s="33" t="s">
        <v>682</v>
      </c>
      <c r="AH157" s="53" t="s">
        <v>686</v>
      </c>
      <c r="AI157" s="33" t="s">
        <v>205</v>
      </c>
      <c r="AJ157" s="33"/>
      <c r="AK157" s="33"/>
      <c r="AL157" s="33"/>
      <c r="AM157" s="33"/>
      <c r="AN157" s="33"/>
      <c r="AO157" s="33"/>
    </row>
    <row r="158" s="3" customFormat="1" ht="129" customHeight="1" spans="1:41">
      <c r="A158" s="32" t="s">
        <v>20</v>
      </c>
      <c r="B158" s="37" t="s">
        <v>687</v>
      </c>
      <c r="C158" s="38" t="s">
        <v>688</v>
      </c>
      <c r="D158" s="37" t="s">
        <v>689</v>
      </c>
      <c r="E158" s="37" t="s">
        <v>630</v>
      </c>
      <c r="F158" s="31" t="s">
        <v>116</v>
      </c>
      <c r="G158" s="31" t="s">
        <v>209</v>
      </c>
      <c r="H158" s="37" t="s">
        <v>690</v>
      </c>
      <c r="I158" s="39">
        <v>18991508379</v>
      </c>
      <c r="J158" s="37">
        <v>10</v>
      </c>
      <c r="K158" s="37"/>
      <c r="L158" s="31"/>
      <c r="M158" s="37"/>
      <c r="N158" s="31"/>
      <c r="O158" s="31"/>
      <c r="P158" s="37">
        <v>10</v>
      </c>
      <c r="Q158" s="31"/>
      <c r="R158" s="31"/>
      <c r="S158" s="31"/>
      <c r="T158" s="31"/>
      <c r="U158" s="31"/>
      <c r="V158" s="31"/>
      <c r="W158" s="31"/>
      <c r="X158" s="31" t="s">
        <v>117</v>
      </c>
      <c r="Y158" s="31" t="s">
        <v>118</v>
      </c>
      <c r="Z158" s="31" t="s">
        <v>118</v>
      </c>
      <c r="AA158" s="31" t="s">
        <v>118</v>
      </c>
      <c r="AB158" s="31" t="s">
        <v>137</v>
      </c>
      <c r="AC158" s="31" t="s">
        <v>137</v>
      </c>
      <c r="AD158" s="37">
        <v>12</v>
      </c>
      <c r="AE158" s="31">
        <v>37</v>
      </c>
      <c r="AF158" s="31">
        <v>37</v>
      </c>
      <c r="AG158" s="33" t="s">
        <v>211</v>
      </c>
      <c r="AH158" s="33" t="s">
        <v>362</v>
      </c>
      <c r="AI158" s="37" t="s">
        <v>213</v>
      </c>
      <c r="AJ158" s="31"/>
      <c r="AK158" s="31"/>
      <c r="AL158" s="31"/>
      <c r="AM158" s="31"/>
      <c r="AN158" s="31"/>
      <c r="AO158" s="31"/>
    </row>
    <row r="159" s="3" customFormat="1" ht="129" customHeight="1" spans="1:41">
      <c r="A159" s="32" t="s">
        <v>20</v>
      </c>
      <c r="B159" s="37" t="s">
        <v>691</v>
      </c>
      <c r="C159" s="38" t="s">
        <v>692</v>
      </c>
      <c r="D159" s="37" t="s">
        <v>689</v>
      </c>
      <c r="E159" s="37" t="s">
        <v>642</v>
      </c>
      <c r="F159" s="31" t="s">
        <v>116</v>
      </c>
      <c r="G159" s="31" t="s">
        <v>209</v>
      </c>
      <c r="H159" s="37" t="s">
        <v>693</v>
      </c>
      <c r="I159" s="39">
        <v>18992415099</v>
      </c>
      <c r="J159" s="37">
        <v>10</v>
      </c>
      <c r="K159" s="37"/>
      <c r="L159" s="31"/>
      <c r="M159" s="37"/>
      <c r="N159" s="31"/>
      <c r="O159" s="31"/>
      <c r="P159" s="37">
        <v>10</v>
      </c>
      <c r="Q159" s="31"/>
      <c r="R159" s="31"/>
      <c r="S159" s="31"/>
      <c r="T159" s="31"/>
      <c r="U159" s="31"/>
      <c r="V159" s="31"/>
      <c r="W159" s="31"/>
      <c r="X159" s="31" t="s">
        <v>117</v>
      </c>
      <c r="Y159" s="31" t="s">
        <v>118</v>
      </c>
      <c r="Z159" s="31" t="s">
        <v>118</v>
      </c>
      <c r="AA159" s="31" t="s">
        <v>118</v>
      </c>
      <c r="AB159" s="31" t="s">
        <v>137</v>
      </c>
      <c r="AC159" s="31" t="s">
        <v>137</v>
      </c>
      <c r="AD159" s="37">
        <v>10</v>
      </c>
      <c r="AE159" s="31">
        <v>30</v>
      </c>
      <c r="AF159" s="31">
        <v>30</v>
      </c>
      <c r="AG159" s="33" t="s">
        <v>211</v>
      </c>
      <c r="AH159" s="33" t="s">
        <v>362</v>
      </c>
      <c r="AI159" s="37" t="s">
        <v>213</v>
      </c>
      <c r="AJ159" s="31"/>
      <c r="AK159" s="31"/>
      <c r="AL159" s="31"/>
      <c r="AM159" s="31"/>
      <c r="AN159" s="31"/>
      <c r="AO159" s="31"/>
    </row>
    <row r="160" s="3" customFormat="1" ht="129" customHeight="1" spans="1:41">
      <c r="A160" s="32" t="s">
        <v>20</v>
      </c>
      <c r="B160" s="37" t="s">
        <v>694</v>
      </c>
      <c r="C160" s="38" t="s">
        <v>695</v>
      </c>
      <c r="D160" s="39" t="s">
        <v>689</v>
      </c>
      <c r="E160" s="39" t="s">
        <v>696</v>
      </c>
      <c r="F160" s="31" t="s">
        <v>116</v>
      </c>
      <c r="G160" s="31" t="s">
        <v>209</v>
      </c>
      <c r="H160" s="37" t="s">
        <v>697</v>
      </c>
      <c r="I160" s="39">
        <v>15384586858</v>
      </c>
      <c r="J160" s="37">
        <v>10</v>
      </c>
      <c r="K160" s="37"/>
      <c r="L160" s="31"/>
      <c r="M160" s="37"/>
      <c r="N160" s="31"/>
      <c r="O160" s="31"/>
      <c r="P160" s="37">
        <v>10</v>
      </c>
      <c r="Q160" s="31"/>
      <c r="R160" s="31"/>
      <c r="S160" s="31"/>
      <c r="T160" s="31"/>
      <c r="U160" s="31"/>
      <c r="V160" s="31"/>
      <c r="W160" s="31"/>
      <c r="X160" s="31" t="s">
        <v>117</v>
      </c>
      <c r="Y160" s="31" t="s">
        <v>118</v>
      </c>
      <c r="Z160" s="31" t="s">
        <v>118</v>
      </c>
      <c r="AA160" s="31" t="s">
        <v>118</v>
      </c>
      <c r="AB160" s="31" t="s">
        <v>137</v>
      </c>
      <c r="AC160" s="31" t="s">
        <v>137</v>
      </c>
      <c r="AD160" s="47">
        <v>10</v>
      </c>
      <c r="AE160" s="31">
        <v>30</v>
      </c>
      <c r="AF160" s="31">
        <v>30</v>
      </c>
      <c r="AG160" s="33" t="s">
        <v>211</v>
      </c>
      <c r="AH160" s="33" t="s">
        <v>362</v>
      </c>
      <c r="AI160" s="37" t="s">
        <v>213</v>
      </c>
      <c r="AJ160" s="31"/>
      <c r="AK160" s="31"/>
      <c r="AL160" s="31"/>
      <c r="AM160" s="31"/>
      <c r="AN160" s="31"/>
      <c r="AO160" s="31"/>
    </row>
    <row r="161" s="3" customFormat="1" ht="82" customHeight="1" spans="1:41">
      <c r="A161" s="32" t="s">
        <v>20</v>
      </c>
      <c r="B161" s="37" t="s">
        <v>698</v>
      </c>
      <c r="C161" s="38" t="s">
        <v>699</v>
      </c>
      <c r="D161" s="39" t="s">
        <v>689</v>
      </c>
      <c r="E161" s="39" t="s">
        <v>630</v>
      </c>
      <c r="F161" s="31" t="s">
        <v>116</v>
      </c>
      <c r="G161" s="31" t="s">
        <v>209</v>
      </c>
      <c r="H161" s="37" t="s">
        <v>700</v>
      </c>
      <c r="I161" s="39">
        <v>13038513106</v>
      </c>
      <c r="J161" s="37">
        <v>8</v>
      </c>
      <c r="K161" s="37"/>
      <c r="L161" s="31"/>
      <c r="M161" s="37"/>
      <c r="N161" s="31"/>
      <c r="O161" s="31"/>
      <c r="P161" s="37">
        <v>8</v>
      </c>
      <c r="Q161" s="31"/>
      <c r="R161" s="31"/>
      <c r="S161" s="31"/>
      <c r="T161" s="31"/>
      <c r="U161" s="31"/>
      <c r="V161" s="31"/>
      <c r="W161" s="31"/>
      <c r="X161" s="31" t="s">
        <v>117</v>
      </c>
      <c r="Y161" s="31" t="s">
        <v>118</v>
      </c>
      <c r="Z161" s="31" t="s">
        <v>118</v>
      </c>
      <c r="AA161" s="31" t="s">
        <v>118</v>
      </c>
      <c r="AB161" s="31" t="s">
        <v>118</v>
      </c>
      <c r="AC161" s="31" t="s">
        <v>137</v>
      </c>
      <c r="AD161" s="47">
        <v>8</v>
      </c>
      <c r="AE161" s="31">
        <v>27</v>
      </c>
      <c r="AF161" s="31">
        <v>27</v>
      </c>
      <c r="AG161" s="33" t="s">
        <v>211</v>
      </c>
      <c r="AH161" s="33" t="s">
        <v>212</v>
      </c>
      <c r="AI161" s="37" t="s">
        <v>213</v>
      </c>
      <c r="AJ161" s="31"/>
      <c r="AK161" s="31"/>
      <c r="AL161" s="31"/>
      <c r="AM161" s="31"/>
      <c r="AN161" s="31"/>
      <c r="AO161" s="31"/>
    </row>
    <row r="162" s="3" customFormat="1" ht="90" customHeight="1" spans="1:41">
      <c r="A162" s="32" t="s">
        <v>20</v>
      </c>
      <c r="B162" s="37" t="s">
        <v>701</v>
      </c>
      <c r="C162" s="38" t="s">
        <v>702</v>
      </c>
      <c r="D162" s="39" t="s">
        <v>689</v>
      </c>
      <c r="E162" s="39" t="s">
        <v>703</v>
      </c>
      <c r="F162" s="31" t="s">
        <v>116</v>
      </c>
      <c r="G162" s="31" t="s">
        <v>209</v>
      </c>
      <c r="H162" s="37" t="s">
        <v>704</v>
      </c>
      <c r="I162" s="39">
        <v>13509142022</v>
      </c>
      <c r="J162" s="37">
        <v>10</v>
      </c>
      <c r="K162" s="37"/>
      <c r="L162" s="31"/>
      <c r="M162" s="37"/>
      <c r="N162" s="31"/>
      <c r="O162" s="31"/>
      <c r="P162" s="37">
        <v>10</v>
      </c>
      <c r="Q162" s="31"/>
      <c r="R162" s="31"/>
      <c r="S162" s="31"/>
      <c r="T162" s="31"/>
      <c r="U162" s="31"/>
      <c r="V162" s="31"/>
      <c r="W162" s="31"/>
      <c r="X162" s="31" t="s">
        <v>117</v>
      </c>
      <c r="Y162" s="31" t="s">
        <v>118</v>
      </c>
      <c r="Z162" s="31" t="s">
        <v>118</v>
      </c>
      <c r="AA162" s="31" t="s">
        <v>118</v>
      </c>
      <c r="AB162" s="31" t="s">
        <v>137</v>
      </c>
      <c r="AC162" s="31" t="s">
        <v>137</v>
      </c>
      <c r="AD162" s="47">
        <v>10</v>
      </c>
      <c r="AE162" s="31">
        <v>30</v>
      </c>
      <c r="AF162" s="31">
        <v>30</v>
      </c>
      <c r="AG162" s="33" t="s">
        <v>211</v>
      </c>
      <c r="AH162" s="33" t="s">
        <v>212</v>
      </c>
      <c r="AI162" s="37" t="s">
        <v>213</v>
      </c>
      <c r="AJ162" s="31"/>
      <c r="AK162" s="31"/>
      <c r="AL162" s="31"/>
      <c r="AM162" s="31"/>
      <c r="AN162" s="31"/>
      <c r="AO162" s="31"/>
    </row>
    <row r="163" customFormat="1" ht="72" customHeight="1" spans="1:41">
      <c r="A163" s="32" t="s">
        <v>20</v>
      </c>
      <c r="B163" s="34" t="s">
        <v>705</v>
      </c>
      <c r="C163" s="34" t="s">
        <v>706</v>
      </c>
      <c r="D163" s="33" t="s">
        <v>707</v>
      </c>
      <c r="E163" s="33" t="s">
        <v>708</v>
      </c>
      <c r="F163" s="33" t="s">
        <v>116</v>
      </c>
      <c r="G163" s="33" t="s">
        <v>145</v>
      </c>
      <c r="H163" s="33" t="s">
        <v>709</v>
      </c>
      <c r="I163" s="53">
        <v>13992499180</v>
      </c>
      <c r="J163" s="33">
        <v>50</v>
      </c>
      <c r="K163" s="33">
        <v>50</v>
      </c>
      <c r="L163" s="33"/>
      <c r="M163" s="33">
        <v>50</v>
      </c>
      <c r="N163" s="33"/>
      <c r="O163" s="44"/>
      <c r="P163" s="33"/>
      <c r="Q163" s="33"/>
      <c r="R163" s="33"/>
      <c r="S163" s="33"/>
      <c r="T163" s="33"/>
      <c r="U163" s="33"/>
      <c r="V163" s="33"/>
      <c r="W163" s="33"/>
      <c r="X163" s="33" t="s">
        <v>117</v>
      </c>
      <c r="Y163" s="33" t="s">
        <v>118</v>
      </c>
      <c r="Z163" s="33" t="s">
        <v>137</v>
      </c>
      <c r="AA163" s="33" t="s">
        <v>118</v>
      </c>
      <c r="AB163" s="33" t="s">
        <v>118</v>
      </c>
      <c r="AC163" s="33" t="s">
        <v>137</v>
      </c>
      <c r="AD163" s="33">
        <v>120</v>
      </c>
      <c r="AE163" s="33">
        <v>661</v>
      </c>
      <c r="AF163" s="33">
        <v>661</v>
      </c>
      <c r="AG163" s="33" t="s">
        <v>710</v>
      </c>
      <c r="AH163" s="33" t="s">
        <v>711</v>
      </c>
      <c r="AI163" s="33" t="s">
        <v>712</v>
      </c>
      <c r="AJ163" s="33"/>
      <c r="AK163" s="33"/>
      <c r="AL163" s="33"/>
      <c r="AM163" s="33"/>
      <c r="AN163" s="33"/>
      <c r="AO163" s="33"/>
    </row>
    <row r="164" customFormat="1" ht="72" customHeight="1" spans="1:41">
      <c r="A164" s="32" t="s">
        <v>20</v>
      </c>
      <c r="B164" s="34" t="s">
        <v>713</v>
      </c>
      <c r="C164" s="34" t="s">
        <v>714</v>
      </c>
      <c r="D164" s="33" t="s">
        <v>707</v>
      </c>
      <c r="E164" s="33" t="s">
        <v>715</v>
      </c>
      <c r="F164" s="33" t="s">
        <v>116</v>
      </c>
      <c r="G164" s="33" t="s">
        <v>145</v>
      </c>
      <c r="H164" s="33" t="s">
        <v>716</v>
      </c>
      <c r="I164" s="53">
        <v>15291894013</v>
      </c>
      <c r="J164" s="33">
        <v>107</v>
      </c>
      <c r="K164" s="33">
        <v>107</v>
      </c>
      <c r="L164" s="33"/>
      <c r="M164" s="33">
        <v>107</v>
      </c>
      <c r="N164" s="33"/>
      <c r="O164" s="44"/>
      <c r="P164" s="33"/>
      <c r="Q164" s="33"/>
      <c r="R164" s="33"/>
      <c r="S164" s="33"/>
      <c r="T164" s="53"/>
      <c r="U164" s="33"/>
      <c r="V164" s="33"/>
      <c r="W164" s="33"/>
      <c r="X164" s="33" t="s">
        <v>117</v>
      </c>
      <c r="Y164" s="33" t="s">
        <v>118</v>
      </c>
      <c r="Z164" s="33" t="s">
        <v>137</v>
      </c>
      <c r="AA164" s="33" t="s">
        <v>118</v>
      </c>
      <c r="AB164" s="33" t="s">
        <v>118</v>
      </c>
      <c r="AC164" s="33" t="s">
        <v>137</v>
      </c>
      <c r="AD164" s="33">
        <v>133</v>
      </c>
      <c r="AE164" s="33">
        <v>634</v>
      </c>
      <c r="AF164" s="33">
        <v>634</v>
      </c>
      <c r="AG164" s="33" t="s">
        <v>710</v>
      </c>
      <c r="AH164" s="33" t="s">
        <v>717</v>
      </c>
      <c r="AI164" s="33" t="s">
        <v>718</v>
      </c>
      <c r="AJ164" s="33"/>
      <c r="AK164" s="33"/>
      <c r="AL164" s="33"/>
      <c r="AM164" s="33"/>
      <c r="AN164" s="33"/>
      <c r="AO164" s="33"/>
    </row>
    <row r="165" customFormat="1" ht="67" customHeight="1" spans="1:41">
      <c r="A165" s="32" t="s">
        <v>20</v>
      </c>
      <c r="B165" s="34" t="s">
        <v>719</v>
      </c>
      <c r="C165" s="34" t="s">
        <v>720</v>
      </c>
      <c r="D165" s="33" t="s">
        <v>707</v>
      </c>
      <c r="E165" s="33" t="s">
        <v>721</v>
      </c>
      <c r="F165" s="33" t="s">
        <v>116</v>
      </c>
      <c r="G165" s="33" t="s">
        <v>145</v>
      </c>
      <c r="H165" s="33" t="s">
        <v>722</v>
      </c>
      <c r="I165" s="53">
        <v>13468739226</v>
      </c>
      <c r="J165" s="33">
        <v>50</v>
      </c>
      <c r="K165" s="33">
        <v>50</v>
      </c>
      <c r="L165" s="33"/>
      <c r="M165" s="33">
        <v>50</v>
      </c>
      <c r="N165" s="33"/>
      <c r="O165" s="33"/>
      <c r="P165" s="33"/>
      <c r="Q165" s="33"/>
      <c r="R165" s="33"/>
      <c r="S165" s="33"/>
      <c r="T165" s="33"/>
      <c r="U165" s="33"/>
      <c r="V165" s="33"/>
      <c r="W165" s="33"/>
      <c r="X165" s="33" t="s">
        <v>117</v>
      </c>
      <c r="Y165" s="33" t="s">
        <v>118</v>
      </c>
      <c r="Z165" s="33" t="s">
        <v>137</v>
      </c>
      <c r="AA165" s="33" t="s">
        <v>118</v>
      </c>
      <c r="AB165" s="33" t="s">
        <v>118</v>
      </c>
      <c r="AC165" s="33" t="s">
        <v>137</v>
      </c>
      <c r="AD165" s="33">
        <v>110</v>
      </c>
      <c r="AE165" s="33">
        <v>441</v>
      </c>
      <c r="AF165" s="33">
        <v>441</v>
      </c>
      <c r="AG165" s="33" t="s">
        <v>710</v>
      </c>
      <c r="AH165" s="33" t="s">
        <v>723</v>
      </c>
      <c r="AI165" s="33" t="s">
        <v>712</v>
      </c>
      <c r="AJ165" s="33"/>
      <c r="AK165" s="33"/>
      <c r="AL165" s="33"/>
      <c r="AM165" s="33"/>
      <c r="AN165" s="33"/>
      <c r="AO165" s="33"/>
    </row>
    <row r="166" customFormat="1" ht="76" customHeight="1" spans="1:41">
      <c r="A166" s="32" t="s">
        <v>20</v>
      </c>
      <c r="B166" s="34" t="s">
        <v>724</v>
      </c>
      <c r="C166" s="34" t="s">
        <v>725</v>
      </c>
      <c r="D166" s="33" t="s">
        <v>707</v>
      </c>
      <c r="E166" s="33" t="s">
        <v>726</v>
      </c>
      <c r="F166" s="33" t="s">
        <v>116</v>
      </c>
      <c r="G166" s="33" t="s">
        <v>145</v>
      </c>
      <c r="H166" s="33" t="s">
        <v>727</v>
      </c>
      <c r="I166" s="53">
        <v>15129631708</v>
      </c>
      <c r="J166" s="33">
        <v>30</v>
      </c>
      <c r="K166" s="33">
        <v>30</v>
      </c>
      <c r="L166" s="33"/>
      <c r="M166" s="33">
        <v>30</v>
      </c>
      <c r="N166" s="33"/>
      <c r="O166" s="33"/>
      <c r="P166" s="33"/>
      <c r="Q166" s="33"/>
      <c r="R166" s="33"/>
      <c r="S166" s="33"/>
      <c r="T166" s="33"/>
      <c r="U166" s="33"/>
      <c r="V166" s="33"/>
      <c r="W166" s="33"/>
      <c r="X166" s="33" t="s">
        <v>117</v>
      </c>
      <c r="Y166" s="33" t="s">
        <v>118</v>
      </c>
      <c r="Z166" s="33" t="s">
        <v>137</v>
      </c>
      <c r="AA166" s="33" t="s">
        <v>118</v>
      </c>
      <c r="AB166" s="33" t="s">
        <v>118</v>
      </c>
      <c r="AC166" s="33" t="s">
        <v>137</v>
      </c>
      <c r="AD166" s="33">
        <v>36</v>
      </c>
      <c r="AE166" s="33">
        <v>78</v>
      </c>
      <c r="AF166" s="33">
        <v>78</v>
      </c>
      <c r="AG166" s="33" t="s">
        <v>710</v>
      </c>
      <c r="AH166" s="33" t="s">
        <v>728</v>
      </c>
      <c r="AI166" s="33" t="s">
        <v>712</v>
      </c>
      <c r="AJ166" s="33"/>
      <c r="AK166" s="33"/>
      <c r="AL166" s="33"/>
      <c r="AM166" s="33"/>
      <c r="AN166" s="33"/>
      <c r="AO166" s="33"/>
    </row>
    <row r="167" customFormat="1" ht="57" spans="1:41">
      <c r="A167" s="32" t="s">
        <v>20</v>
      </c>
      <c r="B167" s="34" t="s">
        <v>729</v>
      </c>
      <c r="C167" s="34" t="s">
        <v>236</v>
      </c>
      <c r="D167" s="33" t="s">
        <v>707</v>
      </c>
      <c r="E167" s="33" t="s">
        <v>730</v>
      </c>
      <c r="F167" s="33" t="s">
        <v>116</v>
      </c>
      <c r="G167" s="33" t="s">
        <v>145</v>
      </c>
      <c r="H167" s="33" t="s">
        <v>731</v>
      </c>
      <c r="I167" s="53">
        <v>13359146336</v>
      </c>
      <c r="J167" s="33">
        <v>30</v>
      </c>
      <c r="K167" s="33">
        <v>30</v>
      </c>
      <c r="L167" s="33"/>
      <c r="M167" s="33">
        <v>30</v>
      </c>
      <c r="N167" s="33"/>
      <c r="O167" s="33"/>
      <c r="P167" s="33"/>
      <c r="Q167" s="33"/>
      <c r="R167" s="33"/>
      <c r="S167" s="33"/>
      <c r="T167" s="33"/>
      <c r="U167" s="33"/>
      <c r="V167" s="33"/>
      <c r="W167" s="33"/>
      <c r="X167" s="33" t="s">
        <v>117</v>
      </c>
      <c r="Y167" s="33" t="s">
        <v>118</v>
      </c>
      <c r="Z167" s="33" t="s">
        <v>137</v>
      </c>
      <c r="AA167" s="33" t="s">
        <v>118</v>
      </c>
      <c r="AB167" s="33" t="s">
        <v>118</v>
      </c>
      <c r="AC167" s="33" t="s">
        <v>137</v>
      </c>
      <c r="AD167" s="33">
        <v>147</v>
      </c>
      <c r="AE167" s="33">
        <v>598</v>
      </c>
      <c r="AF167" s="33">
        <v>598</v>
      </c>
      <c r="AG167" s="33" t="s">
        <v>710</v>
      </c>
      <c r="AH167" s="33" t="s">
        <v>732</v>
      </c>
      <c r="AI167" s="33" t="s">
        <v>712</v>
      </c>
      <c r="AJ167" s="33"/>
      <c r="AK167" s="33"/>
      <c r="AL167" s="33"/>
      <c r="AM167" s="33"/>
      <c r="AN167" s="33"/>
      <c r="AO167" s="33"/>
    </row>
    <row r="168" customFormat="1" ht="73" customHeight="1" spans="1:41">
      <c r="A168" s="32" t="s">
        <v>20</v>
      </c>
      <c r="B168" s="34" t="s">
        <v>733</v>
      </c>
      <c r="C168" s="34" t="s">
        <v>734</v>
      </c>
      <c r="D168" s="33" t="s">
        <v>707</v>
      </c>
      <c r="E168" s="33" t="s">
        <v>735</v>
      </c>
      <c r="F168" s="33" t="s">
        <v>116</v>
      </c>
      <c r="G168" s="33" t="s">
        <v>145</v>
      </c>
      <c r="H168" s="33" t="s">
        <v>736</v>
      </c>
      <c r="I168" s="53">
        <v>13325346595</v>
      </c>
      <c r="J168" s="33">
        <v>30</v>
      </c>
      <c r="K168" s="33">
        <v>30</v>
      </c>
      <c r="L168" s="33"/>
      <c r="M168" s="33">
        <v>30</v>
      </c>
      <c r="N168" s="33"/>
      <c r="O168" s="33"/>
      <c r="P168" s="33"/>
      <c r="Q168" s="33"/>
      <c r="R168" s="33"/>
      <c r="S168" s="33"/>
      <c r="T168" s="33"/>
      <c r="U168" s="33"/>
      <c r="V168" s="33"/>
      <c r="W168" s="33"/>
      <c r="X168" s="33" t="s">
        <v>117</v>
      </c>
      <c r="Y168" s="33" t="s">
        <v>118</v>
      </c>
      <c r="Z168" s="33" t="s">
        <v>137</v>
      </c>
      <c r="AA168" s="33" t="s">
        <v>118</v>
      </c>
      <c r="AB168" s="33" t="s">
        <v>118</v>
      </c>
      <c r="AC168" s="33" t="s">
        <v>137</v>
      </c>
      <c r="AD168" s="33">
        <v>158</v>
      </c>
      <c r="AE168" s="33">
        <v>645</v>
      </c>
      <c r="AF168" s="33">
        <v>645</v>
      </c>
      <c r="AG168" s="33" t="s">
        <v>710</v>
      </c>
      <c r="AH168" s="33" t="s">
        <v>737</v>
      </c>
      <c r="AI168" s="33" t="s">
        <v>712</v>
      </c>
      <c r="AJ168" s="33"/>
      <c r="AK168" s="33"/>
      <c r="AL168" s="33"/>
      <c r="AM168" s="33"/>
      <c r="AN168" s="33"/>
      <c r="AO168" s="33"/>
    </row>
    <row r="169" customFormat="1" ht="119" customHeight="1" spans="1:41">
      <c r="A169" s="32" t="s">
        <v>20</v>
      </c>
      <c r="B169" s="34" t="s">
        <v>738</v>
      </c>
      <c r="C169" s="34" t="s">
        <v>739</v>
      </c>
      <c r="D169" s="33" t="s">
        <v>707</v>
      </c>
      <c r="E169" s="33" t="s">
        <v>740</v>
      </c>
      <c r="F169" s="33" t="s">
        <v>116</v>
      </c>
      <c r="G169" s="33" t="s">
        <v>145</v>
      </c>
      <c r="H169" s="33" t="s">
        <v>741</v>
      </c>
      <c r="I169" s="53">
        <v>18329449888</v>
      </c>
      <c r="J169" s="33">
        <v>30</v>
      </c>
      <c r="K169" s="33">
        <v>30</v>
      </c>
      <c r="L169" s="33"/>
      <c r="M169" s="33">
        <v>30</v>
      </c>
      <c r="N169" s="33"/>
      <c r="O169" s="33"/>
      <c r="P169" s="33"/>
      <c r="Q169" s="33"/>
      <c r="R169" s="33"/>
      <c r="S169" s="33"/>
      <c r="T169" s="33"/>
      <c r="U169" s="33"/>
      <c r="V169" s="33"/>
      <c r="W169" s="33"/>
      <c r="X169" s="33" t="s">
        <v>117</v>
      </c>
      <c r="Y169" s="33" t="s">
        <v>118</v>
      </c>
      <c r="Z169" s="33" t="s">
        <v>137</v>
      </c>
      <c r="AA169" s="33" t="s">
        <v>118</v>
      </c>
      <c r="AB169" s="33" t="s">
        <v>118</v>
      </c>
      <c r="AC169" s="33" t="s">
        <v>137</v>
      </c>
      <c r="AD169" s="33">
        <v>169</v>
      </c>
      <c r="AE169" s="33">
        <v>280</v>
      </c>
      <c r="AF169" s="33">
        <v>280</v>
      </c>
      <c r="AG169" s="33" t="s">
        <v>742</v>
      </c>
      <c r="AH169" s="33" t="s">
        <v>743</v>
      </c>
      <c r="AI169" s="33" t="s">
        <v>712</v>
      </c>
      <c r="AJ169" s="33"/>
      <c r="AK169" s="33"/>
      <c r="AL169" s="33"/>
      <c r="AM169" s="33"/>
      <c r="AN169" s="33"/>
      <c r="AO169" s="33"/>
    </row>
    <row r="170" customFormat="1" ht="57" spans="1:41">
      <c r="A170" s="32" t="s">
        <v>20</v>
      </c>
      <c r="B170" s="34" t="s">
        <v>744</v>
      </c>
      <c r="C170" s="34" t="s">
        <v>745</v>
      </c>
      <c r="D170" s="33" t="s">
        <v>707</v>
      </c>
      <c r="E170" s="33" t="s">
        <v>703</v>
      </c>
      <c r="F170" s="33" t="s">
        <v>116</v>
      </c>
      <c r="G170" s="33" t="s">
        <v>145</v>
      </c>
      <c r="H170" s="33" t="s">
        <v>746</v>
      </c>
      <c r="I170" s="53">
        <v>15891379950</v>
      </c>
      <c r="J170" s="33">
        <v>20</v>
      </c>
      <c r="K170" s="33">
        <v>20</v>
      </c>
      <c r="L170" s="33">
        <v>20</v>
      </c>
      <c r="M170" s="33"/>
      <c r="N170" s="33"/>
      <c r="O170" s="33"/>
      <c r="P170" s="33"/>
      <c r="Q170" s="33"/>
      <c r="R170" s="33"/>
      <c r="S170" s="33"/>
      <c r="T170" s="33"/>
      <c r="U170" s="33"/>
      <c r="V170" s="33"/>
      <c r="W170" s="33"/>
      <c r="X170" s="33" t="s">
        <v>117</v>
      </c>
      <c r="Y170" s="33" t="s">
        <v>118</v>
      </c>
      <c r="Z170" s="33" t="s">
        <v>137</v>
      </c>
      <c r="AA170" s="33" t="s">
        <v>118</v>
      </c>
      <c r="AB170" s="33" t="s">
        <v>118</v>
      </c>
      <c r="AC170" s="33" t="s">
        <v>137</v>
      </c>
      <c r="AD170" s="33">
        <v>61</v>
      </c>
      <c r="AE170" s="33">
        <v>181</v>
      </c>
      <c r="AF170" s="33">
        <v>181</v>
      </c>
      <c r="AG170" s="33" t="s">
        <v>742</v>
      </c>
      <c r="AH170" s="33" t="s">
        <v>747</v>
      </c>
      <c r="AI170" s="33" t="s">
        <v>718</v>
      </c>
      <c r="AJ170" s="33"/>
      <c r="AK170" s="33"/>
      <c r="AL170" s="33"/>
      <c r="AM170" s="33"/>
      <c r="AN170" s="33"/>
      <c r="AO170" s="33"/>
    </row>
    <row r="171" customFormat="1" ht="105" customHeight="1" spans="1:41">
      <c r="A171" s="32" t="s">
        <v>20</v>
      </c>
      <c r="B171" s="34" t="s">
        <v>748</v>
      </c>
      <c r="C171" s="34" t="s">
        <v>749</v>
      </c>
      <c r="D171" s="33" t="s">
        <v>707</v>
      </c>
      <c r="E171" s="33" t="s">
        <v>708</v>
      </c>
      <c r="F171" s="33" t="s">
        <v>116</v>
      </c>
      <c r="G171" s="33" t="s">
        <v>145</v>
      </c>
      <c r="H171" s="33" t="s">
        <v>709</v>
      </c>
      <c r="I171" s="53">
        <v>13992499180</v>
      </c>
      <c r="J171" s="33">
        <v>50</v>
      </c>
      <c r="K171" s="33">
        <v>50</v>
      </c>
      <c r="L171" s="33">
        <v>50</v>
      </c>
      <c r="M171" s="33"/>
      <c r="N171" s="33"/>
      <c r="O171" s="33"/>
      <c r="P171" s="33"/>
      <c r="Q171" s="33"/>
      <c r="R171" s="33"/>
      <c r="S171" s="33"/>
      <c r="T171" s="33"/>
      <c r="U171" s="33"/>
      <c r="V171" s="33"/>
      <c r="W171" s="33"/>
      <c r="X171" s="33" t="s">
        <v>117</v>
      </c>
      <c r="Y171" s="33" t="s">
        <v>118</v>
      </c>
      <c r="Z171" s="33" t="s">
        <v>137</v>
      </c>
      <c r="AA171" s="33" t="s">
        <v>118</v>
      </c>
      <c r="AB171" s="33" t="s">
        <v>118</v>
      </c>
      <c r="AC171" s="33" t="s">
        <v>137</v>
      </c>
      <c r="AD171" s="33">
        <v>155</v>
      </c>
      <c r="AE171" s="33">
        <v>345</v>
      </c>
      <c r="AF171" s="33">
        <v>345</v>
      </c>
      <c r="AG171" s="33" t="s">
        <v>742</v>
      </c>
      <c r="AH171" s="33" t="s">
        <v>750</v>
      </c>
      <c r="AI171" s="33" t="s">
        <v>751</v>
      </c>
      <c r="AJ171" s="33"/>
      <c r="AK171" s="33"/>
      <c r="AL171" s="33"/>
      <c r="AM171" s="33"/>
      <c r="AN171" s="33"/>
      <c r="AO171" s="33"/>
    </row>
    <row r="172" customFormat="1" ht="95" customHeight="1" spans="1:41">
      <c r="A172" s="32" t="s">
        <v>20</v>
      </c>
      <c r="B172" s="34" t="s">
        <v>752</v>
      </c>
      <c r="C172" s="34" t="s">
        <v>714</v>
      </c>
      <c r="D172" s="33" t="s">
        <v>707</v>
      </c>
      <c r="E172" s="33" t="s">
        <v>715</v>
      </c>
      <c r="F172" s="33" t="s">
        <v>116</v>
      </c>
      <c r="G172" s="33" t="s">
        <v>145</v>
      </c>
      <c r="H172" s="33" t="s">
        <v>716</v>
      </c>
      <c r="I172" s="53">
        <v>15291894013</v>
      </c>
      <c r="J172" s="33">
        <v>50</v>
      </c>
      <c r="K172" s="33">
        <v>50</v>
      </c>
      <c r="L172" s="33">
        <v>50</v>
      </c>
      <c r="M172" s="33"/>
      <c r="N172" s="33"/>
      <c r="O172" s="33"/>
      <c r="P172" s="33"/>
      <c r="Q172" s="33"/>
      <c r="R172" s="33"/>
      <c r="S172" s="33"/>
      <c r="T172" s="33"/>
      <c r="U172" s="33"/>
      <c r="V172" s="33"/>
      <c r="W172" s="33"/>
      <c r="X172" s="33" t="s">
        <v>117</v>
      </c>
      <c r="Y172" s="33" t="s">
        <v>118</v>
      </c>
      <c r="Z172" s="33" t="s">
        <v>137</v>
      </c>
      <c r="AA172" s="33" t="s">
        <v>118</v>
      </c>
      <c r="AB172" s="33" t="s">
        <v>118</v>
      </c>
      <c r="AC172" s="33" t="s">
        <v>137</v>
      </c>
      <c r="AD172" s="33">
        <v>133</v>
      </c>
      <c r="AE172" s="33">
        <v>368</v>
      </c>
      <c r="AF172" s="33">
        <v>368</v>
      </c>
      <c r="AG172" s="33" t="s">
        <v>742</v>
      </c>
      <c r="AH172" s="33" t="s">
        <v>717</v>
      </c>
      <c r="AI172" s="33" t="s">
        <v>718</v>
      </c>
      <c r="AJ172" s="33"/>
      <c r="AK172" s="33"/>
      <c r="AL172" s="33"/>
      <c r="AM172" s="33"/>
      <c r="AN172" s="33"/>
      <c r="AO172" s="33"/>
    </row>
    <row r="173" customFormat="1" ht="95" customHeight="1" spans="1:41">
      <c r="A173" s="32" t="s">
        <v>20</v>
      </c>
      <c r="B173" s="34" t="s">
        <v>753</v>
      </c>
      <c r="C173" s="34" t="s">
        <v>754</v>
      </c>
      <c r="D173" s="33" t="s">
        <v>707</v>
      </c>
      <c r="E173" s="33" t="s">
        <v>721</v>
      </c>
      <c r="F173" s="33" t="s">
        <v>116</v>
      </c>
      <c r="G173" s="33" t="s">
        <v>145</v>
      </c>
      <c r="H173" s="33" t="s">
        <v>722</v>
      </c>
      <c r="I173" s="53">
        <v>13468739226</v>
      </c>
      <c r="J173" s="33">
        <v>50</v>
      </c>
      <c r="K173" s="33">
        <v>50</v>
      </c>
      <c r="L173" s="33">
        <v>50</v>
      </c>
      <c r="M173" s="33"/>
      <c r="N173" s="33"/>
      <c r="O173" s="33"/>
      <c r="P173" s="33"/>
      <c r="Q173" s="33"/>
      <c r="R173" s="33"/>
      <c r="S173" s="33"/>
      <c r="T173" s="33"/>
      <c r="U173" s="33"/>
      <c r="V173" s="33"/>
      <c r="W173" s="33"/>
      <c r="X173" s="33" t="s">
        <v>117</v>
      </c>
      <c r="Y173" s="33" t="s">
        <v>118</v>
      </c>
      <c r="Z173" s="33" t="s">
        <v>137</v>
      </c>
      <c r="AA173" s="33" t="s">
        <v>118</v>
      </c>
      <c r="AB173" s="33" t="s">
        <v>118</v>
      </c>
      <c r="AC173" s="33" t="s">
        <v>137</v>
      </c>
      <c r="AD173" s="33">
        <v>116</v>
      </c>
      <c r="AE173" s="33">
        <v>296</v>
      </c>
      <c r="AF173" s="33">
        <v>296</v>
      </c>
      <c r="AG173" s="33" t="s">
        <v>742</v>
      </c>
      <c r="AH173" s="33" t="s">
        <v>755</v>
      </c>
      <c r="AI173" s="33" t="s">
        <v>751</v>
      </c>
      <c r="AJ173" s="33"/>
      <c r="AK173" s="33"/>
      <c r="AL173" s="33"/>
      <c r="AM173" s="33"/>
      <c r="AN173" s="33"/>
      <c r="AO173" s="33"/>
    </row>
    <row r="174" customFormat="1" ht="57" spans="1:41">
      <c r="A174" s="32" t="s">
        <v>20</v>
      </c>
      <c r="B174" s="34" t="s">
        <v>756</v>
      </c>
      <c r="C174" s="34" t="s">
        <v>757</v>
      </c>
      <c r="D174" s="44" t="s">
        <v>707</v>
      </c>
      <c r="E174" s="44" t="s">
        <v>730</v>
      </c>
      <c r="F174" s="46">
        <v>2018</v>
      </c>
      <c r="G174" s="33" t="s">
        <v>145</v>
      </c>
      <c r="H174" s="33" t="s">
        <v>731</v>
      </c>
      <c r="I174" s="53">
        <v>13359146336</v>
      </c>
      <c r="J174" s="33">
        <v>60</v>
      </c>
      <c r="K174" s="33">
        <v>60</v>
      </c>
      <c r="L174" s="33">
        <v>60</v>
      </c>
      <c r="M174" s="33"/>
      <c r="N174" s="33"/>
      <c r="O174" s="33"/>
      <c r="P174" s="33"/>
      <c r="Q174" s="33"/>
      <c r="R174" s="33"/>
      <c r="S174" s="33"/>
      <c r="T174" s="33"/>
      <c r="U174" s="33"/>
      <c r="V174" s="33"/>
      <c r="W174" s="33"/>
      <c r="X174" s="33" t="s">
        <v>117</v>
      </c>
      <c r="Y174" s="33" t="s">
        <v>118</v>
      </c>
      <c r="Z174" s="33" t="s">
        <v>137</v>
      </c>
      <c r="AA174" s="33" t="s">
        <v>118</v>
      </c>
      <c r="AB174" s="33" t="s">
        <v>118</v>
      </c>
      <c r="AC174" s="33" t="s">
        <v>137</v>
      </c>
      <c r="AD174" s="44">
        <v>149</v>
      </c>
      <c r="AE174" s="33">
        <v>523</v>
      </c>
      <c r="AF174" s="33">
        <v>523</v>
      </c>
      <c r="AG174" s="33" t="s">
        <v>742</v>
      </c>
      <c r="AH174" s="33" t="s">
        <v>758</v>
      </c>
      <c r="AI174" s="33" t="s">
        <v>759</v>
      </c>
      <c r="AJ174" s="33"/>
      <c r="AK174" s="33"/>
      <c r="AL174" s="33"/>
      <c r="AM174" s="33"/>
      <c r="AN174" s="33"/>
      <c r="AO174" s="33"/>
    </row>
    <row r="175" customFormat="1" ht="57" spans="1:41">
      <c r="A175" s="32" t="s">
        <v>20</v>
      </c>
      <c r="B175" s="34" t="s">
        <v>760</v>
      </c>
      <c r="C175" s="34" t="s">
        <v>761</v>
      </c>
      <c r="D175" s="44" t="s">
        <v>707</v>
      </c>
      <c r="E175" s="44" t="s">
        <v>735</v>
      </c>
      <c r="F175" s="46">
        <v>2018</v>
      </c>
      <c r="G175" s="33" t="s">
        <v>145</v>
      </c>
      <c r="H175" s="33" t="s">
        <v>736</v>
      </c>
      <c r="I175" s="53">
        <v>13325346595</v>
      </c>
      <c r="J175" s="33">
        <v>60</v>
      </c>
      <c r="K175" s="33">
        <v>60</v>
      </c>
      <c r="L175" s="33">
        <v>60</v>
      </c>
      <c r="M175" s="33"/>
      <c r="N175" s="33"/>
      <c r="O175" s="33"/>
      <c r="P175" s="33"/>
      <c r="Q175" s="33"/>
      <c r="R175" s="33"/>
      <c r="S175" s="33"/>
      <c r="T175" s="33"/>
      <c r="U175" s="33"/>
      <c r="V175" s="33"/>
      <c r="W175" s="33"/>
      <c r="X175" s="33" t="s">
        <v>117</v>
      </c>
      <c r="Y175" s="33" t="s">
        <v>118</v>
      </c>
      <c r="Z175" s="33" t="s">
        <v>137</v>
      </c>
      <c r="AA175" s="33" t="s">
        <v>118</v>
      </c>
      <c r="AB175" s="33" t="s">
        <v>118</v>
      </c>
      <c r="AC175" s="33" t="s">
        <v>137</v>
      </c>
      <c r="AD175" s="33">
        <v>93</v>
      </c>
      <c r="AE175" s="33">
        <v>246</v>
      </c>
      <c r="AF175" s="33">
        <v>246</v>
      </c>
      <c r="AG175" s="33" t="s">
        <v>742</v>
      </c>
      <c r="AH175" s="33" t="s">
        <v>762</v>
      </c>
      <c r="AI175" s="33" t="s">
        <v>759</v>
      </c>
      <c r="AJ175" s="33"/>
      <c r="AK175" s="33"/>
      <c r="AL175" s="33"/>
      <c r="AM175" s="33"/>
      <c r="AN175" s="33"/>
      <c r="AO175" s="33"/>
    </row>
    <row r="176" customFormat="1" ht="57" spans="1:41">
      <c r="A176" s="32" t="s">
        <v>20</v>
      </c>
      <c r="B176" s="34" t="s">
        <v>763</v>
      </c>
      <c r="C176" s="34" t="s">
        <v>764</v>
      </c>
      <c r="D176" s="44" t="s">
        <v>707</v>
      </c>
      <c r="E176" s="44" t="s">
        <v>726</v>
      </c>
      <c r="F176" s="46">
        <v>2018</v>
      </c>
      <c r="G176" s="33" t="s">
        <v>145</v>
      </c>
      <c r="H176" s="33" t="s">
        <v>727</v>
      </c>
      <c r="I176" s="53">
        <v>15129631708</v>
      </c>
      <c r="J176" s="33">
        <v>120</v>
      </c>
      <c r="K176" s="33">
        <v>120</v>
      </c>
      <c r="L176" s="33">
        <v>120</v>
      </c>
      <c r="M176" s="33"/>
      <c r="N176" s="33"/>
      <c r="O176" s="33"/>
      <c r="P176" s="33"/>
      <c r="Q176" s="33"/>
      <c r="R176" s="33"/>
      <c r="S176" s="33"/>
      <c r="T176" s="33"/>
      <c r="U176" s="33"/>
      <c r="V176" s="33"/>
      <c r="W176" s="33"/>
      <c r="X176" s="33" t="s">
        <v>117</v>
      </c>
      <c r="Y176" s="33" t="s">
        <v>118</v>
      </c>
      <c r="Z176" s="33" t="s">
        <v>137</v>
      </c>
      <c r="AA176" s="33" t="s">
        <v>118</v>
      </c>
      <c r="AB176" s="33" t="s">
        <v>118</v>
      </c>
      <c r="AC176" s="33" t="s">
        <v>137</v>
      </c>
      <c r="AD176" s="33">
        <v>141</v>
      </c>
      <c r="AE176" s="33">
        <v>323</v>
      </c>
      <c r="AF176" s="33">
        <v>323</v>
      </c>
      <c r="AG176" s="33" t="s">
        <v>742</v>
      </c>
      <c r="AH176" s="33" t="s">
        <v>765</v>
      </c>
      <c r="AI176" s="33" t="s">
        <v>759</v>
      </c>
      <c r="AJ176" s="33"/>
      <c r="AK176" s="33"/>
      <c r="AL176" s="33"/>
      <c r="AM176" s="33"/>
      <c r="AN176" s="33"/>
      <c r="AO176" s="33"/>
    </row>
    <row r="177" customFormat="1" ht="57" spans="1:41">
      <c r="A177" s="32" t="s">
        <v>20</v>
      </c>
      <c r="B177" s="34" t="s">
        <v>738</v>
      </c>
      <c r="C177" s="34" t="s">
        <v>766</v>
      </c>
      <c r="D177" s="44" t="s">
        <v>707</v>
      </c>
      <c r="E177" s="46" t="s">
        <v>740</v>
      </c>
      <c r="F177" s="46">
        <v>2018</v>
      </c>
      <c r="G177" s="33" t="s">
        <v>145</v>
      </c>
      <c r="H177" s="33" t="s">
        <v>741</v>
      </c>
      <c r="I177" s="53">
        <v>18329449888</v>
      </c>
      <c r="J177" s="33">
        <v>80</v>
      </c>
      <c r="K177" s="33">
        <v>80</v>
      </c>
      <c r="L177" s="33">
        <v>80</v>
      </c>
      <c r="M177" s="33"/>
      <c r="N177" s="33"/>
      <c r="O177" s="33"/>
      <c r="P177" s="33"/>
      <c r="Q177" s="33"/>
      <c r="R177" s="33"/>
      <c r="S177" s="33"/>
      <c r="T177" s="33"/>
      <c r="U177" s="33"/>
      <c r="V177" s="33"/>
      <c r="W177" s="33"/>
      <c r="X177" s="33" t="s">
        <v>117</v>
      </c>
      <c r="Y177" s="33" t="s">
        <v>118</v>
      </c>
      <c r="Z177" s="33" t="s">
        <v>137</v>
      </c>
      <c r="AA177" s="33" t="s">
        <v>118</v>
      </c>
      <c r="AB177" s="33" t="s">
        <v>118</v>
      </c>
      <c r="AC177" s="33" t="s">
        <v>137</v>
      </c>
      <c r="AD177" s="33">
        <v>160</v>
      </c>
      <c r="AE177" s="33">
        <v>416</v>
      </c>
      <c r="AF177" s="33">
        <v>416</v>
      </c>
      <c r="AG177" s="33" t="s">
        <v>742</v>
      </c>
      <c r="AH177" s="33" t="s">
        <v>767</v>
      </c>
      <c r="AI177" s="33" t="s">
        <v>759</v>
      </c>
      <c r="AJ177" s="33"/>
      <c r="AK177" s="33"/>
      <c r="AL177" s="33"/>
      <c r="AM177" s="33"/>
      <c r="AN177" s="33"/>
      <c r="AO177" s="33"/>
    </row>
    <row r="178" customFormat="1" ht="57" spans="1:41">
      <c r="A178" s="32" t="s">
        <v>20</v>
      </c>
      <c r="B178" s="33" t="s">
        <v>768</v>
      </c>
      <c r="C178" s="33" t="s">
        <v>769</v>
      </c>
      <c r="D178" s="33" t="s">
        <v>707</v>
      </c>
      <c r="E178" s="33" t="s">
        <v>730</v>
      </c>
      <c r="F178" s="33" t="s">
        <v>116</v>
      </c>
      <c r="G178" s="33" t="s">
        <v>145</v>
      </c>
      <c r="H178" s="33" t="s">
        <v>731</v>
      </c>
      <c r="I178" s="53">
        <v>13359146336</v>
      </c>
      <c r="J178" s="33">
        <v>24</v>
      </c>
      <c r="K178" s="33">
        <v>24</v>
      </c>
      <c r="L178" s="33"/>
      <c r="M178" s="33"/>
      <c r="N178" s="33"/>
      <c r="O178" s="33">
        <v>24</v>
      </c>
      <c r="P178" s="33"/>
      <c r="Q178" s="33"/>
      <c r="R178" s="33"/>
      <c r="S178" s="33"/>
      <c r="T178" s="33"/>
      <c r="U178" s="33"/>
      <c r="V178" s="33"/>
      <c r="W178" s="33"/>
      <c r="X178" s="33" t="s">
        <v>117</v>
      </c>
      <c r="Y178" s="33" t="s">
        <v>118</v>
      </c>
      <c r="Z178" s="33" t="s">
        <v>137</v>
      </c>
      <c r="AA178" s="33" t="s">
        <v>118</v>
      </c>
      <c r="AB178" s="33" t="s">
        <v>118</v>
      </c>
      <c r="AC178" s="33" t="s">
        <v>137</v>
      </c>
      <c r="AD178" s="33">
        <v>149</v>
      </c>
      <c r="AE178" s="33">
        <v>506</v>
      </c>
      <c r="AF178" s="33">
        <v>506</v>
      </c>
      <c r="AG178" s="33" t="s">
        <v>710</v>
      </c>
      <c r="AH178" s="33" t="s">
        <v>770</v>
      </c>
      <c r="AI178" s="33" t="s">
        <v>771</v>
      </c>
      <c r="AJ178" s="33"/>
      <c r="AK178" s="33"/>
      <c r="AL178" s="33"/>
      <c r="AM178" s="33"/>
      <c r="AN178" s="33"/>
      <c r="AO178" s="33"/>
    </row>
    <row r="179" customFormat="1" ht="57" spans="1:41">
      <c r="A179" s="32" t="s">
        <v>20</v>
      </c>
      <c r="B179" s="33" t="s">
        <v>772</v>
      </c>
      <c r="C179" s="33" t="s">
        <v>769</v>
      </c>
      <c r="D179" s="33" t="s">
        <v>707</v>
      </c>
      <c r="E179" s="33" t="s">
        <v>726</v>
      </c>
      <c r="F179" s="33" t="s">
        <v>116</v>
      </c>
      <c r="G179" s="33" t="s">
        <v>145</v>
      </c>
      <c r="H179" s="33" t="s">
        <v>727</v>
      </c>
      <c r="I179" s="53">
        <v>15129631708</v>
      </c>
      <c r="J179" s="33">
        <v>24</v>
      </c>
      <c r="K179" s="33">
        <v>24</v>
      </c>
      <c r="L179" s="33"/>
      <c r="M179" s="33"/>
      <c r="N179" s="33"/>
      <c r="O179" s="33">
        <v>24</v>
      </c>
      <c r="P179" s="33"/>
      <c r="Q179" s="33"/>
      <c r="R179" s="33"/>
      <c r="S179" s="33"/>
      <c r="T179" s="33"/>
      <c r="U179" s="33"/>
      <c r="V179" s="33"/>
      <c r="W179" s="33"/>
      <c r="X179" s="33" t="s">
        <v>117</v>
      </c>
      <c r="Y179" s="33" t="s">
        <v>118</v>
      </c>
      <c r="Z179" s="33" t="s">
        <v>137</v>
      </c>
      <c r="AA179" s="33" t="s">
        <v>118</v>
      </c>
      <c r="AB179" s="33" t="s">
        <v>118</v>
      </c>
      <c r="AC179" s="33" t="s">
        <v>137</v>
      </c>
      <c r="AD179" s="33">
        <v>168</v>
      </c>
      <c r="AE179" s="33">
        <v>634</v>
      </c>
      <c r="AF179" s="33">
        <v>634</v>
      </c>
      <c r="AG179" s="33" t="s">
        <v>710</v>
      </c>
      <c r="AH179" s="33" t="s">
        <v>770</v>
      </c>
      <c r="AI179" s="33" t="s">
        <v>771</v>
      </c>
      <c r="AJ179" s="33"/>
      <c r="AK179" s="33"/>
      <c r="AL179" s="33"/>
      <c r="AM179" s="33"/>
      <c r="AN179" s="33"/>
      <c r="AO179" s="33"/>
    </row>
    <row r="180" customFormat="1" ht="64" customHeight="1" spans="1:41">
      <c r="A180" s="32" t="s">
        <v>20</v>
      </c>
      <c r="B180" s="33" t="s">
        <v>773</v>
      </c>
      <c r="C180" s="33" t="s">
        <v>769</v>
      </c>
      <c r="D180" s="33" t="s">
        <v>707</v>
      </c>
      <c r="E180" s="33" t="s">
        <v>740</v>
      </c>
      <c r="F180" s="33" t="s">
        <v>116</v>
      </c>
      <c r="G180" s="33" t="s">
        <v>145</v>
      </c>
      <c r="H180" s="33" t="s">
        <v>741</v>
      </c>
      <c r="I180" s="53">
        <v>18329449888</v>
      </c>
      <c r="J180" s="33">
        <v>24</v>
      </c>
      <c r="K180" s="33">
        <v>24</v>
      </c>
      <c r="L180" s="33"/>
      <c r="M180" s="33"/>
      <c r="N180" s="33"/>
      <c r="O180" s="33">
        <v>24</v>
      </c>
      <c r="P180" s="33"/>
      <c r="Q180" s="33"/>
      <c r="R180" s="33"/>
      <c r="S180" s="33"/>
      <c r="T180" s="33"/>
      <c r="U180" s="33"/>
      <c r="V180" s="33"/>
      <c r="W180" s="33"/>
      <c r="X180" s="33" t="s">
        <v>117</v>
      </c>
      <c r="Y180" s="33" t="s">
        <v>118</v>
      </c>
      <c r="Z180" s="33" t="s">
        <v>137</v>
      </c>
      <c r="AA180" s="33" t="s">
        <v>118</v>
      </c>
      <c r="AB180" s="33" t="s">
        <v>118</v>
      </c>
      <c r="AC180" s="33" t="s">
        <v>137</v>
      </c>
      <c r="AD180" s="33">
        <v>169</v>
      </c>
      <c r="AE180" s="33">
        <v>598</v>
      </c>
      <c r="AF180" s="33">
        <v>598</v>
      </c>
      <c r="AG180" s="33" t="s">
        <v>710</v>
      </c>
      <c r="AH180" s="33" t="s">
        <v>770</v>
      </c>
      <c r="AI180" s="33" t="s">
        <v>771</v>
      </c>
      <c r="AJ180" s="33"/>
      <c r="AK180" s="33"/>
      <c r="AL180" s="33"/>
      <c r="AM180" s="33"/>
      <c r="AN180" s="33"/>
      <c r="AO180" s="33"/>
    </row>
    <row r="181" customFormat="1" ht="75" customHeight="1" spans="1:41">
      <c r="A181" s="32" t="s">
        <v>20</v>
      </c>
      <c r="B181" s="33" t="s">
        <v>774</v>
      </c>
      <c r="C181" s="33" t="s">
        <v>769</v>
      </c>
      <c r="D181" s="33" t="s">
        <v>707</v>
      </c>
      <c r="E181" s="33" t="s">
        <v>735</v>
      </c>
      <c r="F181" s="33" t="s">
        <v>116</v>
      </c>
      <c r="G181" s="33" t="s">
        <v>145</v>
      </c>
      <c r="H181" s="33" t="s">
        <v>736</v>
      </c>
      <c r="I181" s="53">
        <v>13325346595</v>
      </c>
      <c r="J181" s="33">
        <v>24</v>
      </c>
      <c r="K181" s="33">
        <v>24</v>
      </c>
      <c r="L181" s="33"/>
      <c r="M181" s="33"/>
      <c r="N181" s="33"/>
      <c r="O181" s="33">
        <v>24</v>
      </c>
      <c r="P181" s="33"/>
      <c r="Q181" s="33"/>
      <c r="R181" s="33"/>
      <c r="S181" s="33"/>
      <c r="T181" s="33"/>
      <c r="U181" s="33"/>
      <c r="V181" s="33"/>
      <c r="W181" s="33"/>
      <c r="X181" s="33" t="s">
        <v>117</v>
      </c>
      <c r="Y181" s="33" t="s">
        <v>118</v>
      </c>
      <c r="Z181" s="33" t="s">
        <v>137</v>
      </c>
      <c r="AA181" s="33" t="s">
        <v>118</v>
      </c>
      <c r="AB181" s="33" t="s">
        <v>118</v>
      </c>
      <c r="AC181" s="33" t="s">
        <v>137</v>
      </c>
      <c r="AD181" s="33">
        <v>180</v>
      </c>
      <c r="AE181" s="33">
        <v>632</v>
      </c>
      <c r="AF181" s="33">
        <v>632</v>
      </c>
      <c r="AG181" s="33" t="s">
        <v>710</v>
      </c>
      <c r="AH181" s="33" t="s">
        <v>770</v>
      </c>
      <c r="AI181" s="33" t="s">
        <v>771</v>
      </c>
      <c r="AJ181" s="33"/>
      <c r="AK181" s="33"/>
      <c r="AL181" s="33"/>
      <c r="AM181" s="33"/>
      <c r="AN181" s="33"/>
      <c r="AO181" s="33"/>
    </row>
    <row r="182" s="8" customFormat="1" ht="84" customHeight="1" spans="1:41">
      <c r="A182" s="32" t="s">
        <v>20</v>
      </c>
      <c r="B182" s="33" t="s">
        <v>775</v>
      </c>
      <c r="C182" s="33" t="s">
        <v>776</v>
      </c>
      <c r="D182" s="36" t="s">
        <v>707</v>
      </c>
      <c r="E182" s="36" t="s">
        <v>740</v>
      </c>
      <c r="F182" s="33" t="s">
        <v>116</v>
      </c>
      <c r="G182" s="33" t="s">
        <v>145</v>
      </c>
      <c r="H182" s="33" t="s">
        <v>741</v>
      </c>
      <c r="I182" s="53">
        <v>18329449888</v>
      </c>
      <c r="J182" s="46">
        <v>3.932</v>
      </c>
      <c r="K182" s="46">
        <v>3.932</v>
      </c>
      <c r="L182" s="33"/>
      <c r="M182" s="46">
        <v>3.932</v>
      </c>
      <c r="N182" s="33"/>
      <c r="O182" s="33"/>
      <c r="P182" s="33"/>
      <c r="Q182" s="33"/>
      <c r="R182" s="33"/>
      <c r="S182" s="33"/>
      <c r="T182" s="33"/>
      <c r="U182" s="33"/>
      <c r="V182" s="33"/>
      <c r="W182" s="33"/>
      <c r="X182" s="33" t="s">
        <v>117</v>
      </c>
      <c r="Y182" s="33" t="s">
        <v>118</v>
      </c>
      <c r="Z182" s="33" t="s">
        <v>137</v>
      </c>
      <c r="AA182" s="33" t="s">
        <v>137</v>
      </c>
      <c r="AB182" s="33" t="s">
        <v>137</v>
      </c>
      <c r="AC182" s="33" t="s">
        <v>137</v>
      </c>
      <c r="AD182" s="46">
        <v>69</v>
      </c>
      <c r="AE182" s="33">
        <v>186</v>
      </c>
      <c r="AF182" s="33">
        <v>186</v>
      </c>
      <c r="AG182" s="33" t="s">
        <v>777</v>
      </c>
      <c r="AH182" s="34" t="s">
        <v>778</v>
      </c>
      <c r="AI182" s="33" t="s">
        <v>779</v>
      </c>
      <c r="AJ182" s="33"/>
      <c r="AK182" s="33"/>
      <c r="AL182" s="33"/>
      <c r="AM182" s="33"/>
      <c r="AN182" s="33"/>
      <c r="AO182" s="33"/>
    </row>
    <row r="183" s="8" customFormat="1" ht="84" customHeight="1" spans="1:41">
      <c r="A183" s="32" t="s">
        <v>20</v>
      </c>
      <c r="B183" s="33" t="s">
        <v>780</v>
      </c>
      <c r="C183" s="33" t="s">
        <v>781</v>
      </c>
      <c r="D183" s="36" t="s">
        <v>707</v>
      </c>
      <c r="E183" s="36" t="s">
        <v>735</v>
      </c>
      <c r="F183" s="33" t="s">
        <v>116</v>
      </c>
      <c r="G183" s="33" t="s">
        <v>145</v>
      </c>
      <c r="H183" s="33" t="s">
        <v>736</v>
      </c>
      <c r="I183" s="53">
        <v>13325346595</v>
      </c>
      <c r="J183" s="46">
        <v>15.12</v>
      </c>
      <c r="K183" s="46">
        <v>15.12</v>
      </c>
      <c r="L183" s="33"/>
      <c r="M183" s="46">
        <v>15.12</v>
      </c>
      <c r="N183" s="33"/>
      <c r="O183" s="33"/>
      <c r="P183" s="33"/>
      <c r="Q183" s="33"/>
      <c r="R183" s="33"/>
      <c r="S183" s="33"/>
      <c r="T183" s="33"/>
      <c r="U183" s="33"/>
      <c r="V183" s="33"/>
      <c r="W183" s="33"/>
      <c r="X183" s="33" t="s">
        <v>117</v>
      </c>
      <c r="Y183" s="33" t="s">
        <v>118</v>
      </c>
      <c r="Z183" s="33" t="s">
        <v>137</v>
      </c>
      <c r="AA183" s="33" t="s">
        <v>137</v>
      </c>
      <c r="AB183" s="33" t="s">
        <v>137</v>
      </c>
      <c r="AC183" s="33" t="s">
        <v>137</v>
      </c>
      <c r="AD183" s="46">
        <v>70</v>
      </c>
      <c r="AE183" s="33">
        <v>214</v>
      </c>
      <c r="AF183" s="33">
        <v>214</v>
      </c>
      <c r="AG183" s="33" t="s">
        <v>777</v>
      </c>
      <c r="AH183" s="34" t="s">
        <v>782</v>
      </c>
      <c r="AI183" s="33" t="s">
        <v>779</v>
      </c>
      <c r="AJ183" s="33"/>
      <c r="AK183" s="33"/>
      <c r="AL183" s="33"/>
      <c r="AM183" s="33"/>
      <c r="AN183" s="33"/>
      <c r="AO183" s="33"/>
    </row>
    <row r="184" s="8" customFormat="1" ht="84" customHeight="1" spans="1:41">
      <c r="A184" s="32" t="s">
        <v>20</v>
      </c>
      <c r="B184" s="33" t="s">
        <v>783</v>
      </c>
      <c r="C184" s="33" t="s">
        <v>784</v>
      </c>
      <c r="D184" s="36" t="s">
        <v>707</v>
      </c>
      <c r="E184" s="36" t="s">
        <v>715</v>
      </c>
      <c r="F184" s="33" t="s">
        <v>116</v>
      </c>
      <c r="G184" s="33" t="s">
        <v>145</v>
      </c>
      <c r="H184" s="33" t="s">
        <v>716</v>
      </c>
      <c r="I184" s="53">
        <v>15291894013</v>
      </c>
      <c r="J184" s="46">
        <v>3.312</v>
      </c>
      <c r="K184" s="46">
        <v>3.312</v>
      </c>
      <c r="L184" s="33"/>
      <c r="M184" s="46">
        <v>3.312</v>
      </c>
      <c r="N184" s="33"/>
      <c r="O184" s="33"/>
      <c r="P184" s="33"/>
      <c r="Q184" s="33"/>
      <c r="R184" s="33"/>
      <c r="S184" s="33"/>
      <c r="T184" s="33"/>
      <c r="U184" s="33"/>
      <c r="V184" s="33"/>
      <c r="W184" s="33"/>
      <c r="X184" s="33" t="s">
        <v>117</v>
      </c>
      <c r="Y184" s="33" t="s">
        <v>118</v>
      </c>
      <c r="Z184" s="33" t="s">
        <v>137</v>
      </c>
      <c r="AA184" s="33" t="s">
        <v>137</v>
      </c>
      <c r="AB184" s="33" t="s">
        <v>137</v>
      </c>
      <c r="AC184" s="33" t="s">
        <v>137</v>
      </c>
      <c r="AD184" s="46">
        <v>52</v>
      </c>
      <c r="AE184" s="33">
        <v>176</v>
      </c>
      <c r="AF184" s="33">
        <v>176</v>
      </c>
      <c r="AG184" s="33" t="s">
        <v>777</v>
      </c>
      <c r="AH184" s="34" t="s">
        <v>785</v>
      </c>
      <c r="AI184" s="33" t="s">
        <v>779</v>
      </c>
      <c r="AJ184" s="33"/>
      <c r="AK184" s="33"/>
      <c r="AL184" s="33"/>
      <c r="AM184" s="33"/>
      <c r="AN184" s="33"/>
      <c r="AO184" s="33"/>
    </row>
    <row r="185" customFormat="1" ht="77" customHeight="1" spans="1:41">
      <c r="A185" s="32" t="s">
        <v>20</v>
      </c>
      <c r="B185" s="34" t="s">
        <v>786</v>
      </c>
      <c r="C185" s="34" t="s">
        <v>236</v>
      </c>
      <c r="D185" s="53" t="s">
        <v>787</v>
      </c>
      <c r="E185" s="53" t="s">
        <v>788</v>
      </c>
      <c r="F185" s="53">
        <v>2018</v>
      </c>
      <c r="G185" s="53" t="s">
        <v>222</v>
      </c>
      <c r="H185" s="53" t="s">
        <v>789</v>
      </c>
      <c r="I185" s="53">
        <v>15129637341</v>
      </c>
      <c r="J185" s="33">
        <v>30</v>
      </c>
      <c r="K185" s="33">
        <v>30</v>
      </c>
      <c r="L185" s="53"/>
      <c r="M185" s="53">
        <v>30</v>
      </c>
      <c r="N185" s="53"/>
      <c r="O185" s="53"/>
      <c r="P185" s="53"/>
      <c r="Q185" s="53"/>
      <c r="R185" s="53"/>
      <c r="S185" s="53"/>
      <c r="T185" s="53"/>
      <c r="U185" s="53"/>
      <c r="V185" s="53"/>
      <c r="W185" s="53"/>
      <c r="X185" s="53" t="s">
        <v>117</v>
      </c>
      <c r="Y185" s="53" t="s">
        <v>118</v>
      </c>
      <c r="Z185" s="53" t="s">
        <v>137</v>
      </c>
      <c r="AA185" s="53" t="s">
        <v>118</v>
      </c>
      <c r="AB185" s="53" t="s">
        <v>118</v>
      </c>
      <c r="AC185" s="53" t="s">
        <v>137</v>
      </c>
      <c r="AD185" s="53">
        <v>30</v>
      </c>
      <c r="AE185" s="53">
        <v>105</v>
      </c>
      <c r="AF185" s="53">
        <v>105</v>
      </c>
      <c r="AG185" s="61" t="s">
        <v>147</v>
      </c>
      <c r="AH185" s="53" t="s">
        <v>790</v>
      </c>
      <c r="AI185" s="53" t="s">
        <v>272</v>
      </c>
      <c r="AJ185" s="32"/>
      <c r="AK185" s="32"/>
      <c r="AL185" s="32"/>
      <c r="AM185" s="32"/>
      <c r="AN185" s="32"/>
      <c r="AO185" s="32"/>
    </row>
    <row r="186" customFormat="1" ht="71.25" spans="1:41">
      <c r="A186" s="32" t="s">
        <v>20</v>
      </c>
      <c r="B186" s="34" t="s">
        <v>791</v>
      </c>
      <c r="C186" s="34" t="s">
        <v>792</v>
      </c>
      <c r="D186" s="53" t="s">
        <v>787</v>
      </c>
      <c r="E186" s="53" t="s">
        <v>793</v>
      </c>
      <c r="F186" s="53">
        <v>2018</v>
      </c>
      <c r="G186" s="53" t="s">
        <v>222</v>
      </c>
      <c r="H186" s="53" t="s">
        <v>794</v>
      </c>
      <c r="I186" s="53">
        <v>13488305359</v>
      </c>
      <c r="J186" s="33">
        <v>30</v>
      </c>
      <c r="K186" s="33">
        <v>30</v>
      </c>
      <c r="L186" s="53"/>
      <c r="M186" s="53">
        <v>30</v>
      </c>
      <c r="N186" s="53"/>
      <c r="O186" s="53"/>
      <c r="P186" s="53"/>
      <c r="Q186" s="53"/>
      <c r="R186" s="53"/>
      <c r="S186" s="53"/>
      <c r="T186" s="53"/>
      <c r="U186" s="53"/>
      <c r="V186" s="53"/>
      <c r="W186" s="53"/>
      <c r="X186" s="53" t="s">
        <v>117</v>
      </c>
      <c r="Y186" s="53" t="s">
        <v>118</v>
      </c>
      <c r="Z186" s="53" t="s">
        <v>137</v>
      </c>
      <c r="AA186" s="53" t="s">
        <v>118</v>
      </c>
      <c r="AB186" s="53" t="s">
        <v>118</v>
      </c>
      <c r="AC186" s="53" t="s">
        <v>137</v>
      </c>
      <c r="AD186" s="53">
        <v>121</v>
      </c>
      <c r="AE186" s="53">
        <v>378</v>
      </c>
      <c r="AF186" s="53">
        <v>378</v>
      </c>
      <c r="AG186" s="61" t="s">
        <v>147</v>
      </c>
      <c r="AH186" s="53" t="s">
        <v>795</v>
      </c>
      <c r="AI186" s="53" t="s">
        <v>272</v>
      </c>
      <c r="AJ186" s="32"/>
      <c r="AK186" s="32"/>
      <c r="AL186" s="32"/>
      <c r="AM186" s="32"/>
      <c r="AN186" s="32"/>
      <c r="AO186" s="32"/>
    </row>
    <row r="187" customFormat="1" ht="71.25" spans="1:41">
      <c r="A187" s="32" t="s">
        <v>20</v>
      </c>
      <c r="B187" s="34" t="s">
        <v>796</v>
      </c>
      <c r="C187" s="34" t="s">
        <v>797</v>
      </c>
      <c r="D187" s="53" t="s">
        <v>787</v>
      </c>
      <c r="E187" s="53" t="s">
        <v>798</v>
      </c>
      <c r="F187" s="53">
        <v>2018</v>
      </c>
      <c r="G187" s="53" t="s">
        <v>222</v>
      </c>
      <c r="H187" s="53" t="s">
        <v>799</v>
      </c>
      <c r="I187" s="53">
        <v>13259183669</v>
      </c>
      <c r="J187" s="44">
        <v>100</v>
      </c>
      <c r="K187" s="44">
        <v>100</v>
      </c>
      <c r="L187" s="53"/>
      <c r="M187" s="53">
        <v>100</v>
      </c>
      <c r="N187" s="53"/>
      <c r="O187" s="53"/>
      <c r="P187" s="53"/>
      <c r="Q187" s="53"/>
      <c r="R187" s="53"/>
      <c r="S187" s="53"/>
      <c r="T187" s="53"/>
      <c r="U187" s="53"/>
      <c r="V187" s="53"/>
      <c r="W187" s="53"/>
      <c r="X187" s="53" t="s">
        <v>117</v>
      </c>
      <c r="Y187" s="53" t="s">
        <v>118</v>
      </c>
      <c r="Z187" s="53" t="s">
        <v>137</v>
      </c>
      <c r="AA187" s="53" t="s">
        <v>118</v>
      </c>
      <c r="AB187" s="53" t="s">
        <v>118</v>
      </c>
      <c r="AC187" s="53" t="s">
        <v>137</v>
      </c>
      <c r="AD187" s="53">
        <v>203</v>
      </c>
      <c r="AE187" s="53">
        <v>652</v>
      </c>
      <c r="AF187" s="53">
        <v>652</v>
      </c>
      <c r="AG187" s="61" t="s">
        <v>147</v>
      </c>
      <c r="AH187" s="53" t="s">
        <v>795</v>
      </c>
      <c r="AI187" s="53" t="s">
        <v>272</v>
      </c>
      <c r="AJ187" s="32"/>
      <c r="AK187" s="32"/>
      <c r="AL187" s="32"/>
      <c r="AM187" s="32"/>
      <c r="AN187" s="32"/>
      <c r="AO187" s="32"/>
    </row>
    <row r="188" customFormat="1" ht="57" spans="1:41">
      <c r="A188" s="32" t="s">
        <v>20</v>
      </c>
      <c r="B188" s="34" t="s">
        <v>800</v>
      </c>
      <c r="C188" s="34" t="s">
        <v>801</v>
      </c>
      <c r="D188" s="53" t="s">
        <v>787</v>
      </c>
      <c r="E188" s="53" t="s">
        <v>802</v>
      </c>
      <c r="F188" s="53">
        <v>2018</v>
      </c>
      <c r="G188" s="53" t="s">
        <v>222</v>
      </c>
      <c r="H188" s="53" t="s">
        <v>803</v>
      </c>
      <c r="I188" s="53">
        <v>13689140889</v>
      </c>
      <c r="J188" s="33">
        <v>50</v>
      </c>
      <c r="K188" s="33">
        <v>50</v>
      </c>
      <c r="L188" s="33">
        <v>50</v>
      </c>
      <c r="M188" s="53"/>
      <c r="N188" s="53"/>
      <c r="O188" s="53"/>
      <c r="P188" s="53"/>
      <c r="Q188" s="53"/>
      <c r="R188" s="53"/>
      <c r="S188" s="53"/>
      <c r="T188" s="53"/>
      <c r="U188" s="53"/>
      <c r="V188" s="53"/>
      <c r="W188" s="53"/>
      <c r="X188" s="53" t="s">
        <v>117</v>
      </c>
      <c r="Y188" s="53" t="s">
        <v>118</v>
      </c>
      <c r="Z188" s="53" t="s">
        <v>137</v>
      </c>
      <c r="AA188" s="53" t="s">
        <v>118</v>
      </c>
      <c r="AB188" s="53" t="s">
        <v>118</v>
      </c>
      <c r="AC188" s="53" t="s">
        <v>137</v>
      </c>
      <c r="AD188" s="53">
        <v>125</v>
      </c>
      <c r="AE188" s="53">
        <v>420</v>
      </c>
      <c r="AF188" s="53">
        <v>420</v>
      </c>
      <c r="AG188" s="61" t="s">
        <v>147</v>
      </c>
      <c r="AH188" s="53" t="s">
        <v>804</v>
      </c>
      <c r="AI188" s="53" t="s">
        <v>296</v>
      </c>
      <c r="AJ188" s="32"/>
      <c r="AK188" s="32"/>
      <c r="AL188" s="32"/>
      <c r="AM188" s="32"/>
      <c r="AN188" s="32"/>
      <c r="AO188" s="32"/>
    </row>
    <row r="189" customFormat="1" ht="57" spans="1:41">
      <c r="A189" s="32" t="s">
        <v>20</v>
      </c>
      <c r="B189" s="34" t="s">
        <v>805</v>
      </c>
      <c r="C189" s="34" t="s">
        <v>806</v>
      </c>
      <c r="D189" s="53" t="s">
        <v>787</v>
      </c>
      <c r="E189" s="53" t="s">
        <v>807</v>
      </c>
      <c r="F189" s="53">
        <v>2018</v>
      </c>
      <c r="G189" s="53" t="s">
        <v>222</v>
      </c>
      <c r="H189" s="53" t="s">
        <v>808</v>
      </c>
      <c r="I189" s="53">
        <v>15229543359</v>
      </c>
      <c r="J189" s="33">
        <v>50</v>
      </c>
      <c r="K189" s="33">
        <v>50</v>
      </c>
      <c r="L189" s="33">
        <v>50</v>
      </c>
      <c r="M189" s="53"/>
      <c r="N189" s="53"/>
      <c r="O189" s="53"/>
      <c r="P189" s="53"/>
      <c r="Q189" s="53"/>
      <c r="R189" s="53"/>
      <c r="S189" s="53"/>
      <c r="T189" s="53"/>
      <c r="U189" s="53"/>
      <c r="V189" s="53"/>
      <c r="W189" s="53"/>
      <c r="X189" s="53" t="s">
        <v>117</v>
      </c>
      <c r="Y189" s="53" t="s">
        <v>118</v>
      </c>
      <c r="Z189" s="53" t="s">
        <v>137</v>
      </c>
      <c r="AA189" s="53" t="s">
        <v>118</v>
      </c>
      <c r="AB189" s="53" t="s">
        <v>118</v>
      </c>
      <c r="AC189" s="53" t="s">
        <v>137</v>
      </c>
      <c r="AD189" s="53">
        <v>168</v>
      </c>
      <c r="AE189" s="53">
        <v>493</v>
      </c>
      <c r="AF189" s="53">
        <v>493</v>
      </c>
      <c r="AG189" s="61" t="s">
        <v>147</v>
      </c>
      <c r="AH189" s="53" t="s">
        <v>809</v>
      </c>
      <c r="AI189" s="53" t="s">
        <v>296</v>
      </c>
      <c r="AJ189" s="32"/>
      <c r="AK189" s="32"/>
      <c r="AL189" s="32"/>
      <c r="AM189" s="32"/>
      <c r="AN189" s="32"/>
      <c r="AO189" s="32"/>
    </row>
    <row r="190" customFormat="1" ht="71.25" spans="1:41">
      <c r="A190" s="32" t="s">
        <v>20</v>
      </c>
      <c r="B190" s="34" t="s">
        <v>796</v>
      </c>
      <c r="C190" s="34" t="s">
        <v>810</v>
      </c>
      <c r="D190" s="53" t="s">
        <v>787</v>
      </c>
      <c r="E190" s="53" t="s">
        <v>798</v>
      </c>
      <c r="F190" s="53">
        <v>2018</v>
      </c>
      <c r="G190" s="53" t="s">
        <v>222</v>
      </c>
      <c r="H190" s="53" t="s">
        <v>799</v>
      </c>
      <c r="I190" s="53">
        <v>13259183669</v>
      </c>
      <c r="J190" s="44">
        <v>20</v>
      </c>
      <c r="K190" s="44">
        <v>20</v>
      </c>
      <c r="L190" s="44">
        <v>20</v>
      </c>
      <c r="M190" s="53"/>
      <c r="N190" s="53"/>
      <c r="O190" s="53"/>
      <c r="P190" s="53"/>
      <c r="Q190" s="53"/>
      <c r="R190" s="53"/>
      <c r="S190" s="53"/>
      <c r="T190" s="53"/>
      <c r="U190" s="53"/>
      <c r="V190" s="53"/>
      <c r="W190" s="53"/>
      <c r="X190" s="53" t="s">
        <v>117</v>
      </c>
      <c r="Y190" s="53" t="s">
        <v>118</v>
      </c>
      <c r="Z190" s="53" t="s">
        <v>137</v>
      </c>
      <c r="AA190" s="53" t="s">
        <v>118</v>
      </c>
      <c r="AB190" s="53" t="s">
        <v>118</v>
      </c>
      <c r="AC190" s="53" t="s">
        <v>137</v>
      </c>
      <c r="AD190" s="53">
        <v>203</v>
      </c>
      <c r="AE190" s="53">
        <v>623</v>
      </c>
      <c r="AF190" s="53">
        <v>623</v>
      </c>
      <c r="AG190" s="61" t="s">
        <v>147</v>
      </c>
      <c r="AH190" s="53" t="s">
        <v>811</v>
      </c>
      <c r="AI190" s="53" t="s">
        <v>296</v>
      </c>
      <c r="AJ190" s="32"/>
      <c r="AK190" s="32"/>
      <c r="AL190" s="32"/>
      <c r="AM190" s="32"/>
      <c r="AN190" s="32"/>
      <c r="AO190" s="32"/>
    </row>
    <row r="191" customFormat="1" ht="57" spans="1:41">
      <c r="A191" s="32" t="s">
        <v>20</v>
      </c>
      <c r="B191" s="34" t="s">
        <v>812</v>
      </c>
      <c r="C191" s="34" t="s">
        <v>813</v>
      </c>
      <c r="D191" s="53" t="s">
        <v>787</v>
      </c>
      <c r="E191" s="53" t="s">
        <v>798</v>
      </c>
      <c r="F191" s="53">
        <v>2018</v>
      </c>
      <c r="G191" s="53" t="s">
        <v>222</v>
      </c>
      <c r="H191" s="53" t="s">
        <v>799</v>
      </c>
      <c r="I191" s="53">
        <v>13259183669</v>
      </c>
      <c r="J191" s="33">
        <v>100</v>
      </c>
      <c r="K191" s="33">
        <v>100</v>
      </c>
      <c r="L191" s="33">
        <v>100</v>
      </c>
      <c r="M191" s="53"/>
      <c r="N191" s="53"/>
      <c r="O191" s="53"/>
      <c r="P191" s="53"/>
      <c r="Q191" s="53"/>
      <c r="R191" s="53"/>
      <c r="S191" s="53"/>
      <c r="T191" s="53"/>
      <c r="U191" s="53"/>
      <c r="V191" s="53"/>
      <c r="W191" s="53"/>
      <c r="X191" s="53" t="s">
        <v>117</v>
      </c>
      <c r="Y191" s="53" t="s">
        <v>118</v>
      </c>
      <c r="Z191" s="53" t="s">
        <v>137</v>
      </c>
      <c r="AA191" s="53" t="s">
        <v>118</v>
      </c>
      <c r="AB191" s="53" t="s">
        <v>118</v>
      </c>
      <c r="AC191" s="53" t="s">
        <v>137</v>
      </c>
      <c r="AD191" s="53">
        <v>203</v>
      </c>
      <c r="AE191" s="53">
        <v>643</v>
      </c>
      <c r="AF191" s="53">
        <v>643</v>
      </c>
      <c r="AG191" s="61" t="s">
        <v>147</v>
      </c>
      <c r="AH191" s="53" t="s">
        <v>811</v>
      </c>
      <c r="AI191" s="53" t="s">
        <v>320</v>
      </c>
      <c r="AJ191" s="32"/>
      <c r="AK191" s="32"/>
      <c r="AL191" s="32"/>
      <c r="AM191" s="32"/>
      <c r="AN191" s="32"/>
      <c r="AO191" s="32"/>
    </row>
    <row r="192" customFormat="1" ht="95" customHeight="1" spans="1:41">
      <c r="A192" s="32" t="s">
        <v>20</v>
      </c>
      <c r="B192" s="34" t="s">
        <v>814</v>
      </c>
      <c r="C192" s="34" t="s">
        <v>815</v>
      </c>
      <c r="D192" s="53" t="s">
        <v>787</v>
      </c>
      <c r="E192" s="53" t="s">
        <v>788</v>
      </c>
      <c r="F192" s="53">
        <v>2018</v>
      </c>
      <c r="G192" s="53" t="s">
        <v>222</v>
      </c>
      <c r="H192" s="53" t="s">
        <v>789</v>
      </c>
      <c r="I192" s="53">
        <v>15129637341</v>
      </c>
      <c r="J192" s="44">
        <v>110</v>
      </c>
      <c r="K192" s="44">
        <v>110</v>
      </c>
      <c r="L192" s="44">
        <v>110</v>
      </c>
      <c r="M192" s="53"/>
      <c r="N192" s="53"/>
      <c r="O192" s="53"/>
      <c r="P192" s="53"/>
      <c r="Q192" s="53"/>
      <c r="R192" s="53"/>
      <c r="S192" s="53"/>
      <c r="T192" s="53"/>
      <c r="U192" s="53"/>
      <c r="V192" s="53"/>
      <c r="W192" s="53"/>
      <c r="X192" s="53" t="s">
        <v>117</v>
      </c>
      <c r="Y192" s="53" t="s">
        <v>118</v>
      </c>
      <c r="Z192" s="53" t="s">
        <v>137</v>
      </c>
      <c r="AA192" s="53" t="s">
        <v>118</v>
      </c>
      <c r="AB192" s="53" t="s">
        <v>118</v>
      </c>
      <c r="AC192" s="53" t="s">
        <v>137</v>
      </c>
      <c r="AD192" s="53">
        <v>243</v>
      </c>
      <c r="AE192" s="53">
        <v>655</v>
      </c>
      <c r="AF192" s="53">
        <v>655</v>
      </c>
      <c r="AG192" s="61" t="s">
        <v>147</v>
      </c>
      <c r="AH192" s="53" t="s">
        <v>816</v>
      </c>
      <c r="AI192" s="53" t="s">
        <v>320</v>
      </c>
      <c r="AJ192" s="32"/>
      <c r="AK192" s="32"/>
      <c r="AL192" s="32"/>
      <c r="AM192" s="32"/>
      <c r="AN192" s="32"/>
      <c r="AO192" s="32"/>
    </row>
    <row r="193" customFormat="1" ht="57" spans="1:41">
      <c r="A193" s="32" t="s">
        <v>20</v>
      </c>
      <c r="B193" s="34" t="s">
        <v>817</v>
      </c>
      <c r="C193" s="34" t="s">
        <v>818</v>
      </c>
      <c r="D193" s="53" t="s">
        <v>787</v>
      </c>
      <c r="E193" s="53" t="s">
        <v>793</v>
      </c>
      <c r="F193" s="53">
        <v>2018</v>
      </c>
      <c r="G193" s="53" t="s">
        <v>222</v>
      </c>
      <c r="H193" s="53" t="s">
        <v>794</v>
      </c>
      <c r="I193" s="53">
        <v>13488305359</v>
      </c>
      <c r="J193" s="33">
        <v>40</v>
      </c>
      <c r="K193" s="33">
        <v>40</v>
      </c>
      <c r="L193" s="33">
        <v>40</v>
      </c>
      <c r="M193" s="53"/>
      <c r="N193" s="53"/>
      <c r="O193" s="53"/>
      <c r="P193" s="53"/>
      <c r="Q193" s="53"/>
      <c r="R193" s="53"/>
      <c r="S193" s="53"/>
      <c r="T193" s="53"/>
      <c r="U193" s="53"/>
      <c r="V193" s="53"/>
      <c r="W193" s="53"/>
      <c r="X193" s="53" t="s">
        <v>117</v>
      </c>
      <c r="Y193" s="53" t="s">
        <v>118</v>
      </c>
      <c r="Z193" s="53" t="s">
        <v>137</v>
      </c>
      <c r="AA193" s="53" t="s">
        <v>118</v>
      </c>
      <c r="AB193" s="53" t="s">
        <v>118</v>
      </c>
      <c r="AC193" s="53" t="s">
        <v>137</v>
      </c>
      <c r="AD193" s="53">
        <v>120</v>
      </c>
      <c r="AE193" s="53">
        <v>380</v>
      </c>
      <c r="AF193" s="53">
        <v>380</v>
      </c>
      <c r="AG193" s="61" t="s">
        <v>147</v>
      </c>
      <c r="AH193" s="53" t="s">
        <v>795</v>
      </c>
      <c r="AI193" s="53" t="s">
        <v>320</v>
      </c>
      <c r="AJ193" s="32"/>
      <c r="AK193" s="32"/>
      <c r="AL193" s="32"/>
      <c r="AM193" s="32"/>
      <c r="AN193" s="32"/>
      <c r="AO193" s="32"/>
    </row>
    <row r="194" customFormat="1" ht="57" spans="1:41">
      <c r="A194" s="32" t="s">
        <v>20</v>
      </c>
      <c r="B194" s="34" t="s">
        <v>819</v>
      </c>
      <c r="C194" s="34" t="s">
        <v>820</v>
      </c>
      <c r="D194" s="53" t="s">
        <v>787</v>
      </c>
      <c r="E194" s="53" t="s">
        <v>807</v>
      </c>
      <c r="F194" s="53">
        <v>2018</v>
      </c>
      <c r="G194" s="53" t="s">
        <v>222</v>
      </c>
      <c r="H194" s="53" t="s">
        <v>808</v>
      </c>
      <c r="I194" s="53">
        <v>15229543359</v>
      </c>
      <c r="J194" s="33">
        <v>50</v>
      </c>
      <c r="K194" s="33">
        <v>50</v>
      </c>
      <c r="L194" s="33">
        <v>50</v>
      </c>
      <c r="M194" s="53"/>
      <c r="N194" s="53"/>
      <c r="O194" s="53"/>
      <c r="P194" s="53"/>
      <c r="Q194" s="53"/>
      <c r="R194" s="53"/>
      <c r="S194" s="53"/>
      <c r="T194" s="53"/>
      <c r="U194" s="53"/>
      <c r="V194" s="53"/>
      <c r="W194" s="53"/>
      <c r="X194" s="53" t="s">
        <v>117</v>
      </c>
      <c r="Y194" s="53" t="s">
        <v>118</v>
      </c>
      <c r="Z194" s="53" t="s">
        <v>137</v>
      </c>
      <c r="AA194" s="53" t="s">
        <v>118</v>
      </c>
      <c r="AB194" s="53" t="s">
        <v>118</v>
      </c>
      <c r="AC194" s="53" t="s">
        <v>137</v>
      </c>
      <c r="AD194" s="53">
        <v>168</v>
      </c>
      <c r="AE194" s="53">
        <v>503</v>
      </c>
      <c r="AF194" s="53">
        <v>503</v>
      </c>
      <c r="AG194" s="61" t="s">
        <v>147</v>
      </c>
      <c r="AH194" s="53" t="s">
        <v>821</v>
      </c>
      <c r="AI194" s="53" t="s">
        <v>320</v>
      </c>
      <c r="AJ194" s="32"/>
      <c r="AK194" s="32"/>
      <c r="AL194" s="32"/>
      <c r="AM194" s="32"/>
      <c r="AN194" s="32"/>
      <c r="AO194" s="32"/>
    </row>
    <row r="195" customFormat="1" ht="57" spans="1:41">
      <c r="A195" s="32" t="s">
        <v>20</v>
      </c>
      <c r="B195" s="53" t="s">
        <v>822</v>
      </c>
      <c r="C195" s="53" t="s">
        <v>823</v>
      </c>
      <c r="D195" s="53" t="s">
        <v>787</v>
      </c>
      <c r="E195" s="33" t="s">
        <v>824</v>
      </c>
      <c r="F195" s="53">
        <v>2018</v>
      </c>
      <c r="G195" s="53" t="s">
        <v>222</v>
      </c>
      <c r="H195" s="53" t="s">
        <v>825</v>
      </c>
      <c r="I195" s="53">
        <v>15291676367</v>
      </c>
      <c r="J195" s="53">
        <v>24</v>
      </c>
      <c r="K195" s="53">
        <v>24</v>
      </c>
      <c r="L195" s="53"/>
      <c r="M195" s="53"/>
      <c r="N195" s="53"/>
      <c r="O195" s="53">
        <v>24</v>
      </c>
      <c r="P195" s="53"/>
      <c r="Q195" s="53"/>
      <c r="R195" s="53"/>
      <c r="S195" s="53"/>
      <c r="T195" s="53"/>
      <c r="U195" s="53"/>
      <c r="V195" s="53"/>
      <c r="W195" s="33"/>
      <c r="X195" s="53" t="s">
        <v>117</v>
      </c>
      <c r="Y195" s="53" t="s">
        <v>118</v>
      </c>
      <c r="Z195" s="53" t="s">
        <v>137</v>
      </c>
      <c r="AA195" s="53" t="s">
        <v>118</v>
      </c>
      <c r="AB195" s="53" t="s">
        <v>118</v>
      </c>
      <c r="AC195" s="53" t="s">
        <v>137</v>
      </c>
      <c r="AD195" s="53">
        <v>5</v>
      </c>
      <c r="AE195" s="53">
        <v>19</v>
      </c>
      <c r="AF195" s="53">
        <v>19</v>
      </c>
      <c r="AG195" s="61" t="s">
        <v>147</v>
      </c>
      <c r="AH195" s="53" t="s">
        <v>790</v>
      </c>
      <c r="AI195" s="53" t="s">
        <v>329</v>
      </c>
      <c r="AJ195" s="32"/>
      <c r="AK195" s="32"/>
      <c r="AL195" s="32"/>
      <c r="AM195" s="32"/>
      <c r="AN195" s="32"/>
      <c r="AO195" s="32"/>
    </row>
    <row r="196" customFormat="1" ht="57" spans="1:41">
      <c r="A196" s="32" t="s">
        <v>20</v>
      </c>
      <c r="B196" s="53" t="s">
        <v>826</v>
      </c>
      <c r="C196" s="53" t="s">
        <v>823</v>
      </c>
      <c r="D196" s="53" t="s">
        <v>787</v>
      </c>
      <c r="E196" s="33" t="s">
        <v>827</v>
      </c>
      <c r="F196" s="53">
        <v>2018</v>
      </c>
      <c r="G196" s="53" t="s">
        <v>222</v>
      </c>
      <c r="H196" s="53" t="s">
        <v>828</v>
      </c>
      <c r="I196" s="53">
        <v>18891876578</v>
      </c>
      <c r="J196" s="53">
        <v>24</v>
      </c>
      <c r="K196" s="53">
        <v>24</v>
      </c>
      <c r="L196" s="53"/>
      <c r="M196" s="53"/>
      <c r="N196" s="53"/>
      <c r="O196" s="53">
        <v>24</v>
      </c>
      <c r="P196" s="53"/>
      <c r="Q196" s="53"/>
      <c r="R196" s="53"/>
      <c r="S196" s="53"/>
      <c r="T196" s="53"/>
      <c r="U196" s="53"/>
      <c r="V196" s="53"/>
      <c r="W196" s="33"/>
      <c r="X196" s="53" t="s">
        <v>117</v>
      </c>
      <c r="Y196" s="53" t="s">
        <v>118</v>
      </c>
      <c r="Z196" s="53" t="s">
        <v>137</v>
      </c>
      <c r="AA196" s="53" t="s">
        <v>118</v>
      </c>
      <c r="AB196" s="53" t="s">
        <v>118</v>
      </c>
      <c r="AC196" s="53" t="s">
        <v>137</v>
      </c>
      <c r="AD196" s="53">
        <v>95</v>
      </c>
      <c r="AE196" s="53">
        <v>336</v>
      </c>
      <c r="AF196" s="53">
        <v>336</v>
      </c>
      <c r="AG196" s="61" t="s">
        <v>147</v>
      </c>
      <c r="AH196" s="53" t="s">
        <v>790</v>
      </c>
      <c r="AI196" s="53" t="s">
        <v>329</v>
      </c>
      <c r="AJ196" s="32"/>
      <c r="AK196" s="32"/>
      <c r="AL196" s="32"/>
      <c r="AM196" s="32"/>
      <c r="AN196" s="32"/>
      <c r="AO196" s="32"/>
    </row>
    <row r="197" customFormat="1" ht="57" spans="1:41">
      <c r="A197" s="32" t="s">
        <v>20</v>
      </c>
      <c r="B197" s="53" t="s">
        <v>829</v>
      </c>
      <c r="C197" s="53" t="s">
        <v>823</v>
      </c>
      <c r="D197" s="53" t="s">
        <v>787</v>
      </c>
      <c r="E197" s="33" t="s">
        <v>807</v>
      </c>
      <c r="F197" s="53">
        <v>2018</v>
      </c>
      <c r="G197" s="53" t="s">
        <v>222</v>
      </c>
      <c r="H197" s="53" t="s">
        <v>808</v>
      </c>
      <c r="I197" s="53">
        <v>15229543359</v>
      </c>
      <c r="J197" s="53">
        <v>24</v>
      </c>
      <c r="K197" s="53">
        <v>24</v>
      </c>
      <c r="L197" s="53"/>
      <c r="M197" s="53"/>
      <c r="N197" s="53"/>
      <c r="O197" s="53">
        <v>24</v>
      </c>
      <c r="P197" s="53"/>
      <c r="Q197" s="53"/>
      <c r="R197" s="53"/>
      <c r="S197" s="53"/>
      <c r="T197" s="53"/>
      <c r="U197" s="53"/>
      <c r="V197" s="53"/>
      <c r="W197" s="33"/>
      <c r="X197" s="53" t="s">
        <v>117</v>
      </c>
      <c r="Y197" s="53" t="s">
        <v>118</v>
      </c>
      <c r="Z197" s="53" t="s">
        <v>137</v>
      </c>
      <c r="AA197" s="53" t="s">
        <v>118</v>
      </c>
      <c r="AB197" s="53" t="s">
        <v>118</v>
      </c>
      <c r="AC197" s="53" t="s">
        <v>137</v>
      </c>
      <c r="AD197" s="53">
        <v>113</v>
      </c>
      <c r="AE197" s="53">
        <v>356</v>
      </c>
      <c r="AF197" s="53">
        <v>356</v>
      </c>
      <c r="AG197" s="61" t="s">
        <v>147</v>
      </c>
      <c r="AH197" s="53" t="s">
        <v>790</v>
      </c>
      <c r="AI197" s="53" t="s">
        <v>329</v>
      </c>
      <c r="AJ197" s="32"/>
      <c r="AK197" s="32"/>
      <c r="AL197" s="32"/>
      <c r="AM197" s="32"/>
      <c r="AN197" s="32"/>
      <c r="AO197" s="32"/>
    </row>
    <row r="198" customFormat="1" ht="57" spans="1:41">
      <c r="A198" s="32" t="s">
        <v>20</v>
      </c>
      <c r="B198" s="53" t="s">
        <v>830</v>
      </c>
      <c r="C198" s="53" t="s">
        <v>823</v>
      </c>
      <c r="D198" s="53" t="s">
        <v>787</v>
      </c>
      <c r="E198" s="33" t="s">
        <v>788</v>
      </c>
      <c r="F198" s="53">
        <v>2018</v>
      </c>
      <c r="G198" s="53" t="s">
        <v>222</v>
      </c>
      <c r="H198" s="53" t="s">
        <v>789</v>
      </c>
      <c r="I198" s="53">
        <v>15129637341</v>
      </c>
      <c r="J198" s="53">
        <v>24</v>
      </c>
      <c r="K198" s="53">
        <v>24</v>
      </c>
      <c r="L198" s="53"/>
      <c r="M198" s="53"/>
      <c r="N198" s="53"/>
      <c r="O198" s="53">
        <v>24</v>
      </c>
      <c r="P198" s="53"/>
      <c r="Q198" s="53"/>
      <c r="R198" s="53"/>
      <c r="S198" s="53"/>
      <c r="T198" s="53"/>
      <c r="U198" s="53"/>
      <c r="V198" s="53"/>
      <c r="W198" s="33"/>
      <c r="X198" s="53" t="s">
        <v>117</v>
      </c>
      <c r="Y198" s="53" t="s">
        <v>118</v>
      </c>
      <c r="Z198" s="53" t="s">
        <v>137</v>
      </c>
      <c r="AA198" s="53" t="s">
        <v>118</v>
      </c>
      <c r="AB198" s="53" t="s">
        <v>118</v>
      </c>
      <c r="AC198" s="53" t="s">
        <v>137</v>
      </c>
      <c r="AD198" s="53">
        <v>53</v>
      </c>
      <c r="AE198" s="53">
        <v>180</v>
      </c>
      <c r="AF198" s="53">
        <v>180</v>
      </c>
      <c r="AG198" s="61" t="s">
        <v>147</v>
      </c>
      <c r="AH198" s="53" t="s">
        <v>790</v>
      </c>
      <c r="AI198" s="53" t="s">
        <v>329</v>
      </c>
      <c r="AJ198" s="32"/>
      <c r="AK198" s="32"/>
      <c r="AL198" s="32"/>
      <c r="AM198" s="32"/>
      <c r="AN198" s="32"/>
      <c r="AO198" s="32"/>
    </row>
    <row r="199" customFormat="1" ht="57" spans="1:41">
      <c r="A199" s="32" t="s">
        <v>20</v>
      </c>
      <c r="B199" s="53" t="s">
        <v>831</v>
      </c>
      <c r="C199" s="53" t="s">
        <v>823</v>
      </c>
      <c r="D199" s="53" t="s">
        <v>787</v>
      </c>
      <c r="E199" s="33" t="s">
        <v>832</v>
      </c>
      <c r="F199" s="53">
        <v>2018</v>
      </c>
      <c r="G199" s="53" t="s">
        <v>222</v>
      </c>
      <c r="H199" s="53" t="s">
        <v>833</v>
      </c>
      <c r="I199" s="53">
        <v>13991444605</v>
      </c>
      <c r="J199" s="53">
        <v>24</v>
      </c>
      <c r="K199" s="53">
        <v>24</v>
      </c>
      <c r="L199" s="53"/>
      <c r="M199" s="53"/>
      <c r="N199" s="53"/>
      <c r="O199" s="53">
        <v>24</v>
      </c>
      <c r="P199" s="53"/>
      <c r="Q199" s="53"/>
      <c r="R199" s="53"/>
      <c r="S199" s="53"/>
      <c r="T199" s="53"/>
      <c r="U199" s="53"/>
      <c r="V199" s="53"/>
      <c r="W199" s="33"/>
      <c r="X199" s="53" t="s">
        <v>117</v>
      </c>
      <c r="Y199" s="53" t="s">
        <v>118</v>
      </c>
      <c r="Z199" s="53" t="s">
        <v>137</v>
      </c>
      <c r="AA199" s="53" t="s">
        <v>118</v>
      </c>
      <c r="AB199" s="53" t="s">
        <v>118</v>
      </c>
      <c r="AC199" s="53" t="s">
        <v>137</v>
      </c>
      <c r="AD199" s="53">
        <v>93</v>
      </c>
      <c r="AE199" s="53">
        <v>356</v>
      </c>
      <c r="AF199" s="53">
        <v>356</v>
      </c>
      <c r="AG199" s="61" t="s">
        <v>147</v>
      </c>
      <c r="AH199" s="53" t="s">
        <v>790</v>
      </c>
      <c r="AI199" s="53" t="s">
        <v>329</v>
      </c>
      <c r="AJ199" s="32"/>
      <c r="AK199" s="32"/>
      <c r="AL199" s="32"/>
      <c r="AM199" s="32"/>
      <c r="AN199" s="32"/>
      <c r="AO199" s="32"/>
    </row>
    <row r="200" customFormat="1" ht="57" spans="1:41">
      <c r="A200" s="32" t="s">
        <v>20</v>
      </c>
      <c r="B200" s="53" t="s">
        <v>834</v>
      </c>
      <c r="C200" s="53" t="s">
        <v>823</v>
      </c>
      <c r="D200" s="53" t="s">
        <v>787</v>
      </c>
      <c r="E200" s="33" t="s">
        <v>793</v>
      </c>
      <c r="F200" s="53">
        <v>2018</v>
      </c>
      <c r="G200" s="53" t="s">
        <v>222</v>
      </c>
      <c r="H200" s="53" t="s">
        <v>794</v>
      </c>
      <c r="I200" s="53">
        <v>13488305359</v>
      </c>
      <c r="J200" s="53">
        <v>24</v>
      </c>
      <c r="K200" s="53">
        <v>24</v>
      </c>
      <c r="L200" s="53"/>
      <c r="M200" s="53"/>
      <c r="N200" s="53"/>
      <c r="O200" s="53">
        <v>24</v>
      </c>
      <c r="P200" s="53"/>
      <c r="Q200" s="53"/>
      <c r="R200" s="53"/>
      <c r="S200" s="53"/>
      <c r="T200" s="53"/>
      <c r="U200" s="53"/>
      <c r="V200" s="53"/>
      <c r="W200" s="33"/>
      <c r="X200" s="53" t="s">
        <v>117</v>
      </c>
      <c r="Y200" s="53" t="s">
        <v>118</v>
      </c>
      <c r="Z200" s="53" t="s">
        <v>137</v>
      </c>
      <c r="AA200" s="53" t="s">
        <v>118</v>
      </c>
      <c r="AB200" s="53" t="s">
        <v>118</v>
      </c>
      <c r="AC200" s="53" t="s">
        <v>137</v>
      </c>
      <c r="AD200" s="53">
        <v>137</v>
      </c>
      <c r="AE200" s="53">
        <v>417</v>
      </c>
      <c r="AF200" s="53">
        <v>417</v>
      </c>
      <c r="AG200" s="61" t="s">
        <v>147</v>
      </c>
      <c r="AH200" s="53" t="s">
        <v>790</v>
      </c>
      <c r="AI200" s="53" t="s">
        <v>329</v>
      </c>
      <c r="AJ200" s="32"/>
      <c r="AK200" s="32"/>
      <c r="AL200" s="32"/>
      <c r="AM200" s="32"/>
      <c r="AN200" s="32"/>
      <c r="AO200" s="32"/>
    </row>
    <row r="201" s="9" customFormat="1" ht="60" customHeight="1" spans="1:41">
      <c r="A201" s="32" t="s">
        <v>20</v>
      </c>
      <c r="B201" s="60" t="s">
        <v>835</v>
      </c>
      <c r="C201" s="59" t="s">
        <v>836</v>
      </c>
      <c r="D201" s="60" t="s">
        <v>787</v>
      </c>
      <c r="E201" s="59" t="s">
        <v>798</v>
      </c>
      <c r="F201" s="60">
        <v>2018</v>
      </c>
      <c r="G201" s="60" t="s">
        <v>222</v>
      </c>
      <c r="H201" s="60" t="s">
        <v>799</v>
      </c>
      <c r="I201" s="60">
        <v>13259183669</v>
      </c>
      <c r="J201" s="60">
        <v>14.3</v>
      </c>
      <c r="K201" s="60">
        <v>14.3</v>
      </c>
      <c r="L201" s="60"/>
      <c r="M201" s="60">
        <v>14.3</v>
      </c>
      <c r="N201" s="60"/>
      <c r="O201" s="60"/>
      <c r="P201" s="60"/>
      <c r="Q201" s="60"/>
      <c r="R201" s="60"/>
      <c r="S201" s="60"/>
      <c r="T201" s="60"/>
      <c r="U201" s="60"/>
      <c r="V201" s="60"/>
      <c r="W201" s="59"/>
      <c r="X201" s="60" t="s">
        <v>117</v>
      </c>
      <c r="Y201" s="60" t="s">
        <v>118</v>
      </c>
      <c r="Z201" s="60" t="s">
        <v>137</v>
      </c>
      <c r="AA201" s="60" t="s">
        <v>118</v>
      </c>
      <c r="AB201" s="60" t="s">
        <v>118</v>
      </c>
      <c r="AC201" s="60" t="s">
        <v>137</v>
      </c>
      <c r="AD201" s="60">
        <v>119</v>
      </c>
      <c r="AE201" s="60">
        <v>398</v>
      </c>
      <c r="AF201" s="60">
        <v>398</v>
      </c>
      <c r="AG201" s="74" t="s">
        <v>777</v>
      </c>
      <c r="AH201" s="60" t="s">
        <v>837</v>
      </c>
      <c r="AI201" s="60" t="s">
        <v>838</v>
      </c>
      <c r="AJ201" s="60"/>
      <c r="AK201" s="60"/>
      <c r="AL201" s="60"/>
      <c r="AM201" s="60"/>
      <c r="AN201" s="60"/>
      <c r="AO201" s="60"/>
    </row>
    <row r="202" s="9" customFormat="1" ht="60" customHeight="1" spans="1:41">
      <c r="A202" s="32" t="s">
        <v>20</v>
      </c>
      <c r="B202" s="60" t="s">
        <v>839</v>
      </c>
      <c r="C202" s="59" t="s">
        <v>840</v>
      </c>
      <c r="D202" s="60" t="s">
        <v>787</v>
      </c>
      <c r="E202" s="59" t="s">
        <v>827</v>
      </c>
      <c r="F202" s="60">
        <v>2018</v>
      </c>
      <c r="G202" s="60" t="s">
        <v>222</v>
      </c>
      <c r="H202" s="60" t="s">
        <v>828</v>
      </c>
      <c r="I202" s="60">
        <v>18891876578</v>
      </c>
      <c r="J202" s="60">
        <v>3.728</v>
      </c>
      <c r="K202" s="60">
        <v>3.728</v>
      </c>
      <c r="L202" s="60"/>
      <c r="M202" s="60">
        <v>3.728</v>
      </c>
      <c r="N202" s="60"/>
      <c r="O202" s="60"/>
      <c r="P202" s="60"/>
      <c r="Q202" s="60"/>
      <c r="R202" s="60"/>
      <c r="S202" s="60"/>
      <c r="T202" s="60"/>
      <c r="U202" s="60"/>
      <c r="V202" s="60"/>
      <c r="W202" s="59"/>
      <c r="X202" s="60" t="s">
        <v>117</v>
      </c>
      <c r="Y202" s="60" t="s">
        <v>118</v>
      </c>
      <c r="Z202" s="60" t="s">
        <v>137</v>
      </c>
      <c r="AA202" s="60" t="s">
        <v>118</v>
      </c>
      <c r="AB202" s="60" t="s">
        <v>118</v>
      </c>
      <c r="AC202" s="60" t="s">
        <v>137</v>
      </c>
      <c r="AD202" s="60">
        <v>21</v>
      </c>
      <c r="AE202" s="60">
        <v>74</v>
      </c>
      <c r="AF202" s="60">
        <v>74</v>
      </c>
      <c r="AG202" s="74" t="s">
        <v>777</v>
      </c>
      <c r="AH202" s="60" t="s">
        <v>837</v>
      </c>
      <c r="AI202" s="60" t="s">
        <v>838</v>
      </c>
      <c r="AJ202" s="60"/>
      <c r="AK202" s="60"/>
      <c r="AL202" s="60"/>
      <c r="AM202" s="60"/>
      <c r="AN202" s="60"/>
      <c r="AO202" s="60"/>
    </row>
    <row r="203" s="9" customFormat="1" ht="60" customHeight="1" spans="1:41">
      <c r="A203" s="32" t="s">
        <v>20</v>
      </c>
      <c r="B203" s="60" t="s">
        <v>839</v>
      </c>
      <c r="C203" s="59" t="s">
        <v>841</v>
      </c>
      <c r="D203" s="60" t="s">
        <v>787</v>
      </c>
      <c r="E203" s="59" t="s">
        <v>793</v>
      </c>
      <c r="F203" s="60">
        <v>2018</v>
      </c>
      <c r="G203" s="60" t="s">
        <v>222</v>
      </c>
      <c r="H203" s="60" t="s">
        <v>842</v>
      </c>
      <c r="I203" s="60">
        <v>15191407599</v>
      </c>
      <c r="J203" s="60">
        <v>4</v>
      </c>
      <c r="K203" s="60">
        <v>4</v>
      </c>
      <c r="L203" s="60"/>
      <c r="M203" s="60">
        <v>4</v>
      </c>
      <c r="N203" s="60"/>
      <c r="O203" s="60"/>
      <c r="P203" s="60"/>
      <c r="Q203" s="60"/>
      <c r="R203" s="60"/>
      <c r="S203" s="60"/>
      <c r="T203" s="60"/>
      <c r="U203" s="60"/>
      <c r="V203" s="60"/>
      <c r="W203" s="59"/>
      <c r="X203" s="60" t="s">
        <v>117</v>
      </c>
      <c r="Y203" s="60" t="s">
        <v>118</v>
      </c>
      <c r="Z203" s="60" t="s">
        <v>137</v>
      </c>
      <c r="AA203" s="60" t="s">
        <v>118</v>
      </c>
      <c r="AB203" s="60" t="s">
        <v>118</v>
      </c>
      <c r="AC203" s="60" t="s">
        <v>137</v>
      </c>
      <c r="AD203" s="60">
        <v>58</v>
      </c>
      <c r="AE203" s="60">
        <v>198</v>
      </c>
      <c r="AF203" s="60">
        <v>198</v>
      </c>
      <c r="AG203" s="74" t="s">
        <v>777</v>
      </c>
      <c r="AH203" s="60" t="s">
        <v>837</v>
      </c>
      <c r="AI203" s="60" t="s">
        <v>838</v>
      </c>
      <c r="AJ203" s="60"/>
      <c r="AK203" s="60"/>
      <c r="AL203" s="60"/>
      <c r="AM203" s="60"/>
      <c r="AN203" s="60"/>
      <c r="AO203" s="60"/>
    </row>
    <row r="204" s="9" customFormat="1" ht="60" customHeight="1" spans="1:41">
      <c r="A204" s="32" t="s">
        <v>20</v>
      </c>
      <c r="B204" s="60" t="s">
        <v>839</v>
      </c>
      <c r="C204" s="59" t="s">
        <v>843</v>
      </c>
      <c r="D204" s="60" t="s">
        <v>787</v>
      </c>
      <c r="E204" s="59" t="s">
        <v>824</v>
      </c>
      <c r="F204" s="60">
        <v>2018</v>
      </c>
      <c r="G204" s="60" t="s">
        <v>222</v>
      </c>
      <c r="H204" s="60" t="s">
        <v>799</v>
      </c>
      <c r="I204" s="60">
        <v>13259183669</v>
      </c>
      <c r="J204" s="60">
        <v>10.5988</v>
      </c>
      <c r="K204" s="60">
        <v>10.5988</v>
      </c>
      <c r="L204" s="60"/>
      <c r="M204" s="60">
        <v>10.5988</v>
      </c>
      <c r="N204" s="60"/>
      <c r="O204" s="60"/>
      <c r="P204" s="60"/>
      <c r="Q204" s="60"/>
      <c r="R204" s="60"/>
      <c r="S204" s="60"/>
      <c r="T204" s="60"/>
      <c r="U204" s="60"/>
      <c r="V204" s="60"/>
      <c r="W204" s="59"/>
      <c r="X204" s="60" t="s">
        <v>117</v>
      </c>
      <c r="Y204" s="60" t="s">
        <v>118</v>
      </c>
      <c r="Z204" s="60" t="s">
        <v>137</v>
      </c>
      <c r="AA204" s="60" t="s">
        <v>118</v>
      </c>
      <c r="AB204" s="60" t="s">
        <v>118</v>
      </c>
      <c r="AC204" s="60" t="s">
        <v>137</v>
      </c>
      <c r="AD204" s="60">
        <v>94</v>
      </c>
      <c r="AE204" s="60">
        <v>315</v>
      </c>
      <c r="AF204" s="60">
        <v>315</v>
      </c>
      <c r="AG204" s="74" t="s">
        <v>777</v>
      </c>
      <c r="AH204" s="60" t="s">
        <v>837</v>
      </c>
      <c r="AI204" s="60" t="s">
        <v>838</v>
      </c>
      <c r="AJ204" s="60"/>
      <c r="AK204" s="60"/>
      <c r="AL204" s="60"/>
      <c r="AM204" s="60"/>
      <c r="AN204" s="60"/>
      <c r="AO204" s="60"/>
    </row>
    <row r="205" s="3" customFormat="1" ht="117" customHeight="1" spans="1:41">
      <c r="A205" s="32" t="s">
        <v>20</v>
      </c>
      <c r="B205" s="37" t="s">
        <v>844</v>
      </c>
      <c r="C205" s="38" t="s">
        <v>845</v>
      </c>
      <c r="D205" s="37" t="s">
        <v>846</v>
      </c>
      <c r="E205" s="37" t="s">
        <v>798</v>
      </c>
      <c r="F205" s="31" t="s">
        <v>116</v>
      </c>
      <c r="G205" s="31" t="s">
        <v>209</v>
      </c>
      <c r="H205" s="37" t="s">
        <v>847</v>
      </c>
      <c r="I205" s="39">
        <v>18392924008</v>
      </c>
      <c r="J205" s="37">
        <v>10</v>
      </c>
      <c r="K205" s="37"/>
      <c r="L205" s="31"/>
      <c r="M205" s="37"/>
      <c r="N205" s="31"/>
      <c r="O205" s="31"/>
      <c r="P205" s="37">
        <v>10</v>
      </c>
      <c r="Q205" s="31"/>
      <c r="R205" s="31"/>
      <c r="S205" s="31"/>
      <c r="T205" s="31"/>
      <c r="U205" s="31"/>
      <c r="V205" s="31"/>
      <c r="W205" s="31"/>
      <c r="X205" s="31" t="s">
        <v>117</v>
      </c>
      <c r="Y205" s="31" t="s">
        <v>118</v>
      </c>
      <c r="Z205" s="31" t="s">
        <v>118</v>
      </c>
      <c r="AA205" s="31" t="s">
        <v>118</v>
      </c>
      <c r="AB205" s="31" t="s">
        <v>118</v>
      </c>
      <c r="AC205" s="31" t="s">
        <v>137</v>
      </c>
      <c r="AD205" s="37">
        <v>10</v>
      </c>
      <c r="AE205" s="31">
        <v>30</v>
      </c>
      <c r="AF205" s="31">
        <v>30</v>
      </c>
      <c r="AG205" s="33" t="s">
        <v>211</v>
      </c>
      <c r="AH205" s="33" t="s">
        <v>848</v>
      </c>
      <c r="AI205" s="37" t="s">
        <v>213</v>
      </c>
      <c r="AJ205" s="31"/>
      <c r="AK205" s="31"/>
      <c r="AL205" s="31"/>
      <c r="AM205" s="31"/>
      <c r="AN205" s="31"/>
      <c r="AO205" s="31"/>
    </row>
    <row r="206" s="3" customFormat="1" ht="148" customHeight="1" spans="1:41">
      <c r="A206" s="32" t="s">
        <v>20</v>
      </c>
      <c r="B206" s="37" t="s">
        <v>849</v>
      </c>
      <c r="C206" s="38" t="s">
        <v>850</v>
      </c>
      <c r="D206" s="37" t="s">
        <v>846</v>
      </c>
      <c r="E206" s="37" t="s">
        <v>827</v>
      </c>
      <c r="F206" s="31" t="s">
        <v>116</v>
      </c>
      <c r="G206" s="31" t="s">
        <v>209</v>
      </c>
      <c r="H206" s="37" t="s">
        <v>851</v>
      </c>
      <c r="I206" s="39">
        <v>15229488555</v>
      </c>
      <c r="J206" s="37">
        <v>10</v>
      </c>
      <c r="K206" s="37"/>
      <c r="L206" s="31"/>
      <c r="M206" s="37"/>
      <c r="N206" s="31"/>
      <c r="O206" s="31"/>
      <c r="P206" s="37">
        <v>10</v>
      </c>
      <c r="Q206" s="31"/>
      <c r="R206" s="31"/>
      <c r="S206" s="31"/>
      <c r="T206" s="31"/>
      <c r="U206" s="31"/>
      <c r="V206" s="31"/>
      <c r="W206" s="31"/>
      <c r="X206" s="31" t="s">
        <v>117</v>
      </c>
      <c r="Y206" s="31" t="s">
        <v>118</v>
      </c>
      <c r="Z206" s="31" t="s">
        <v>118</v>
      </c>
      <c r="AA206" s="31" t="s">
        <v>118</v>
      </c>
      <c r="AB206" s="31" t="s">
        <v>118</v>
      </c>
      <c r="AC206" s="31" t="s">
        <v>137</v>
      </c>
      <c r="AD206" s="37">
        <v>12</v>
      </c>
      <c r="AE206" s="31">
        <v>36</v>
      </c>
      <c r="AF206" s="31">
        <v>36</v>
      </c>
      <c r="AG206" s="33" t="s">
        <v>211</v>
      </c>
      <c r="AH206" s="33" t="s">
        <v>369</v>
      </c>
      <c r="AI206" s="37" t="s">
        <v>213</v>
      </c>
      <c r="AJ206" s="31"/>
      <c r="AK206" s="31"/>
      <c r="AL206" s="31"/>
      <c r="AM206" s="31"/>
      <c r="AN206" s="31"/>
      <c r="AO206" s="31"/>
    </row>
    <row r="207" s="3" customFormat="1" ht="143" customHeight="1" spans="1:41">
      <c r="A207" s="32" t="s">
        <v>20</v>
      </c>
      <c r="B207" s="37" t="s">
        <v>852</v>
      </c>
      <c r="C207" s="38" t="s">
        <v>853</v>
      </c>
      <c r="D207" s="38" t="s">
        <v>846</v>
      </c>
      <c r="E207" s="38" t="s">
        <v>798</v>
      </c>
      <c r="F207" s="31" t="s">
        <v>116</v>
      </c>
      <c r="G207" s="31" t="s">
        <v>209</v>
      </c>
      <c r="H207" s="37" t="s">
        <v>427</v>
      </c>
      <c r="I207" s="39">
        <v>13152079955</v>
      </c>
      <c r="J207" s="37">
        <v>100</v>
      </c>
      <c r="K207" s="37"/>
      <c r="L207" s="31"/>
      <c r="M207" s="37"/>
      <c r="N207" s="31"/>
      <c r="O207" s="31"/>
      <c r="P207" s="37">
        <v>100</v>
      </c>
      <c r="Q207" s="31"/>
      <c r="R207" s="31"/>
      <c r="S207" s="31"/>
      <c r="T207" s="31"/>
      <c r="U207" s="31"/>
      <c r="V207" s="31"/>
      <c r="W207" s="31"/>
      <c r="X207" s="31" t="s">
        <v>117</v>
      </c>
      <c r="Y207" s="31" t="s">
        <v>118</v>
      </c>
      <c r="Z207" s="31" t="s">
        <v>118</v>
      </c>
      <c r="AA207" s="31" t="s">
        <v>118</v>
      </c>
      <c r="AB207" s="31" t="s">
        <v>118</v>
      </c>
      <c r="AC207" s="31" t="s">
        <v>137</v>
      </c>
      <c r="AD207" s="37">
        <v>50</v>
      </c>
      <c r="AE207" s="31">
        <v>159</v>
      </c>
      <c r="AF207" s="31">
        <v>159</v>
      </c>
      <c r="AG207" s="33" t="s">
        <v>211</v>
      </c>
      <c r="AH207" s="33" t="s">
        <v>421</v>
      </c>
      <c r="AI207" s="38" t="s">
        <v>383</v>
      </c>
      <c r="AJ207" s="31"/>
      <c r="AK207" s="31"/>
      <c r="AL207" s="31"/>
      <c r="AM207" s="31"/>
      <c r="AN207" s="31"/>
      <c r="AO207" s="31"/>
    </row>
    <row r="208" customFormat="1" ht="83" customHeight="1" spans="1:41">
      <c r="A208" s="32" t="s">
        <v>20</v>
      </c>
      <c r="B208" s="62" t="s">
        <v>854</v>
      </c>
      <c r="C208" s="62" t="s">
        <v>855</v>
      </c>
      <c r="D208" s="32" t="s">
        <v>856</v>
      </c>
      <c r="E208" s="32" t="s">
        <v>856</v>
      </c>
      <c r="F208" s="32" t="s">
        <v>116</v>
      </c>
      <c r="G208" s="31" t="s">
        <v>209</v>
      </c>
      <c r="H208" s="43" t="s">
        <v>857</v>
      </c>
      <c r="I208" s="32">
        <v>4321151</v>
      </c>
      <c r="J208" s="32">
        <v>397.5628</v>
      </c>
      <c r="K208" s="32"/>
      <c r="L208" s="32"/>
      <c r="M208" s="32"/>
      <c r="N208" s="32"/>
      <c r="O208" s="32"/>
      <c r="P208" s="32">
        <v>397.5628</v>
      </c>
      <c r="Q208" s="32"/>
      <c r="R208" s="32"/>
      <c r="S208" s="32"/>
      <c r="T208" s="32"/>
      <c r="U208" s="32"/>
      <c r="V208" s="32"/>
      <c r="W208" s="32"/>
      <c r="X208" s="31" t="s">
        <v>117</v>
      </c>
      <c r="Y208" s="31" t="s">
        <v>118</v>
      </c>
      <c r="Z208" s="31" t="s">
        <v>118</v>
      </c>
      <c r="AA208" s="31" t="s">
        <v>137</v>
      </c>
      <c r="AB208" s="31" t="s">
        <v>137</v>
      </c>
      <c r="AC208" s="31" t="s">
        <v>137</v>
      </c>
      <c r="AD208" s="32">
        <v>1602</v>
      </c>
      <c r="AE208" s="32">
        <v>4856</v>
      </c>
      <c r="AF208" s="32">
        <v>4856</v>
      </c>
      <c r="AG208" s="62" t="s">
        <v>858</v>
      </c>
      <c r="AH208" s="62" t="s">
        <v>859</v>
      </c>
      <c r="AI208" s="62" t="s">
        <v>860</v>
      </c>
      <c r="AJ208" s="32"/>
      <c r="AK208" s="32"/>
      <c r="AL208" s="32"/>
      <c r="AM208" s="32"/>
      <c r="AN208" s="32"/>
      <c r="AO208" s="32"/>
    </row>
    <row r="209" customFormat="1" ht="88" customHeight="1" spans="1:41">
      <c r="A209" s="32" t="s">
        <v>20</v>
      </c>
      <c r="B209" s="62" t="s">
        <v>861</v>
      </c>
      <c r="C209" s="62" t="s">
        <v>862</v>
      </c>
      <c r="D209" s="32" t="s">
        <v>856</v>
      </c>
      <c r="E209" s="32" t="s">
        <v>856</v>
      </c>
      <c r="F209" s="32" t="s">
        <v>116</v>
      </c>
      <c r="G209" s="31" t="s">
        <v>209</v>
      </c>
      <c r="H209" s="43" t="s">
        <v>857</v>
      </c>
      <c r="I209" s="32">
        <v>4321151</v>
      </c>
      <c r="J209" s="32">
        <v>4.748</v>
      </c>
      <c r="K209" s="32"/>
      <c r="L209" s="32"/>
      <c r="M209" s="32"/>
      <c r="N209" s="32"/>
      <c r="O209" s="32"/>
      <c r="P209" s="32">
        <v>4.748</v>
      </c>
      <c r="Q209" s="32"/>
      <c r="R209" s="32"/>
      <c r="S209" s="32"/>
      <c r="T209" s="32"/>
      <c r="U209" s="32"/>
      <c r="V209" s="32"/>
      <c r="W209" s="32"/>
      <c r="X209" s="31" t="s">
        <v>117</v>
      </c>
      <c r="Y209" s="31" t="s">
        <v>118</v>
      </c>
      <c r="Z209" s="31" t="s">
        <v>118</v>
      </c>
      <c r="AA209" s="31" t="s">
        <v>137</v>
      </c>
      <c r="AB209" s="31" t="s">
        <v>137</v>
      </c>
      <c r="AC209" s="31" t="s">
        <v>137</v>
      </c>
      <c r="AD209" s="32">
        <v>56</v>
      </c>
      <c r="AE209" s="32">
        <v>178</v>
      </c>
      <c r="AF209" s="32">
        <v>178</v>
      </c>
      <c r="AG209" s="62" t="s">
        <v>858</v>
      </c>
      <c r="AH209" s="62" t="s">
        <v>859</v>
      </c>
      <c r="AI209" s="62" t="s">
        <v>860</v>
      </c>
      <c r="AJ209" s="32"/>
      <c r="AK209" s="32"/>
      <c r="AL209" s="32"/>
      <c r="AM209" s="32"/>
      <c r="AN209" s="32"/>
      <c r="AO209" s="32"/>
    </row>
    <row r="210" s="10" customFormat="1" ht="131" customHeight="1" spans="1:41">
      <c r="A210" s="30" t="s">
        <v>863</v>
      </c>
      <c r="B210" s="31" t="s">
        <v>864</v>
      </c>
      <c r="C210" s="31" t="s">
        <v>865</v>
      </c>
      <c r="D210" s="31" t="s">
        <v>866</v>
      </c>
      <c r="E210" s="31" t="s">
        <v>867</v>
      </c>
      <c r="F210" s="31" t="s">
        <v>116</v>
      </c>
      <c r="G210" s="31" t="s">
        <v>868</v>
      </c>
      <c r="H210" s="31" t="s">
        <v>869</v>
      </c>
      <c r="I210" s="31" t="s">
        <v>870</v>
      </c>
      <c r="J210" s="31">
        <v>100</v>
      </c>
      <c r="K210" s="31"/>
      <c r="L210" s="31"/>
      <c r="M210" s="31"/>
      <c r="N210" s="31"/>
      <c r="O210" s="31"/>
      <c r="P210" s="31">
        <v>100</v>
      </c>
      <c r="Q210" s="31"/>
      <c r="R210" s="31"/>
      <c r="S210" s="31"/>
      <c r="T210" s="31"/>
      <c r="U210" s="31"/>
      <c r="V210" s="31"/>
      <c r="W210" s="31"/>
      <c r="X210" s="31" t="s">
        <v>117</v>
      </c>
      <c r="Y210" s="31" t="s">
        <v>118</v>
      </c>
      <c r="Z210" s="31" t="s">
        <v>118</v>
      </c>
      <c r="AA210" s="31" t="s">
        <v>137</v>
      </c>
      <c r="AB210" s="31" t="s">
        <v>137</v>
      </c>
      <c r="AC210" s="31" t="s">
        <v>137</v>
      </c>
      <c r="AD210" s="31">
        <v>120</v>
      </c>
      <c r="AE210" s="31">
        <v>287</v>
      </c>
      <c r="AF210" s="31">
        <v>310</v>
      </c>
      <c r="AG210" s="31" t="s">
        <v>871</v>
      </c>
      <c r="AH210" s="31" t="s">
        <v>872</v>
      </c>
      <c r="AI210" s="31"/>
      <c r="AJ210" s="31"/>
      <c r="AK210" s="31"/>
      <c r="AL210" s="31"/>
      <c r="AM210" s="31"/>
      <c r="AN210" s="31"/>
      <c r="AO210" s="31"/>
    </row>
    <row r="211" s="10" customFormat="1" ht="108" customHeight="1" spans="1:41">
      <c r="A211" s="30" t="s">
        <v>863</v>
      </c>
      <c r="B211" s="31" t="s">
        <v>873</v>
      </c>
      <c r="C211" s="31" t="s">
        <v>874</v>
      </c>
      <c r="D211" s="31" t="s">
        <v>875</v>
      </c>
      <c r="E211" s="31" t="s">
        <v>876</v>
      </c>
      <c r="F211" s="31" t="s">
        <v>116</v>
      </c>
      <c r="G211" s="31" t="s">
        <v>868</v>
      </c>
      <c r="H211" s="31" t="s">
        <v>869</v>
      </c>
      <c r="I211" s="31" t="s">
        <v>870</v>
      </c>
      <c r="J211" s="31">
        <v>40</v>
      </c>
      <c r="K211" s="31"/>
      <c r="L211" s="31"/>
      <c r="M211" s="31"/>
      <c r="N211" s="31"/>
      <c r="O211" s="31"/>
      <c r="P211" s="31">
        <v>40</v>
      </c>
      <c r="Q211" s="31"/>
      <c r="R211" s="31"/>
      <c r="S211" s="31"/>
      <c r="T211" s="31"/>
      <c r="U211" s="31"/>
      <c r="V211" s="31"/>
      <c r="W211" s="31"/>
      <c r="X211" s="31" t="s">
        <v>117</v>
      </c>
      <c r="Y211" s="31" t="s">
        <v>118</v>
      </c>
      <c r="Z211" s="31" t="s">
        <v>118</v>
      </c>
      <c r="AA211" s="31" t="s">
        <v>118</v>
      </c>
      <c r="AB211" s="31" t="s">
        <v>137</v>
      </c>
      <c r="AC211" s="31" t="s">
        <v>137</v>
      </c>
      <c r="AD211" s="31">
        <v>50</v>
      </c>
      <c r="AE211" s="31">
        <v>123</v>
      </c>
      <c r="AF211" s="31">
        <v>155</v>
      </c>
      <c r="AG211" s="31" t="s">
        <v>871</v>
      </c>
      <c r="AH211" s="31" t="s">
        <v>877</v>
      </c>
      <c r="AI211" s="31"/>
      <c r="AJ211" s="31"/>
      <c r="AK211" s="31"/>
      <c r="AL211" s="31"/>
      <c r="AM211" s="31"/>
      <c r="AN211" s="31"/>
      <c r="AO211" s="31"/>
    </row>
    <row r="212" s="10" customFormat="1" ht="108" customHeight="1" spans="1:41">
      <c r="A212" s="30" t="s">
        <v>863</v>
      </c>
      <c r="B212" s="31" t="s">
        <v>878</v>
      </c>
      <c r="C212" s="31" t="s">
        <v>879</v>
      </c>
      <c r="D212" s="31" t="s">
        <v>268</v>
      </c>
      <c r="E212" s="31" t="s">
        <v>880</v>
      </c>
      <c r="F212" s="31" t="s">
        <v>116</v>
      </c>
      <c r="G212" s="31" t="s">
        <v>868</v>
      </c>
      <c r="H212" s="31" t="s">
        <v>869</v>
      </c>
      <c r="I212" s="31" t="s">
        <v>870</v>
      </c>
      <c r="J212" s="31">
        <v>110.37</v>
      </c>
      <c r="K212" s="31"/>
      <c r="L212" s="31"/>
      <c r="M212" s="31"/>
      <c r="N212" s="31"/>
      <c r="O212" s="31"/>
      <c r="P212" s="31">
        <v>110.37</v>
      </c>
      <c r="Q212" s="31"/>
      <c r="R212" s="31"/>
      <c r="S212" s="31"/>
      <c r="T212" s="31"/>
      <c r="U212" s="31"/>
      <c r="V212" s="31"/>
      <c r="W212" s="31"/>
      <c r="X212" s="31" t="s">
        <v>117</v>
      </c>
      <c r="Y212" s="31" t="s">
        <v>118</v>
      </c>
      <c r="Z212" s="31" t="s">
        <v>118</v>
      </c>
      <c r="AA212" s="31" t="s">
        <v>118</v>
      </c>
      <c r="AB212" s="31" t="s">
        <v>137</v>
      </c>
      <c r="AC212" s="31" t="s">
        <v>137</v>
      </c>
      <c r="AD212" s="31">
        <v>33</v>
      </c>
      <c r="AE212" s="31">
        <v>82</v>
      </c>
      <c r="AF212" s="31">
        <v>116</v>
      </c>
      <c r="AG212" s="31" t="s">
        <v>871</v>
      </c>
      <c r="AH212" s="31" t="s">
        <v>881</v>
      </c>
      <c r="AI212" s="31"/>
      <c r="AJ212" s="31"/>
      <c r="AK212" s="31"/>
      <c r="AL212" s="31"/>
      <c r="AM212" s="31"/>
      <c r="AN212" s="31"/>
      <c r="AO212" s="31"/>
    </row>
    <row r="213" s="10" customFormat="1" ht="79" customHeight="1" spans="1:41">
      <c r="A213" s="30" t="s">
        <v>863</v>
      </c>
      <c r="B213" s="31" t="s">
        <v>882</v>
      </c>
      <c r="C213" s="31" t="s">
        <v>883</v>
      </c>
      <c r="D213" s="31" t="s">
        <v>501</v>
      </c>
      <c r="E213" s="31" t="s">
        <v>515</v>
      </c>
      <c r="F213" s="31" t="s">
        <v>116</v>
      </c>
      <c r="G213" s="31" t="s">
        <v>868</v>
      </c>
      <c r="H213" s="31" t="s">
        <v>516</v>
      </c>
      <c r="I213" s="31">
        <v>15291675666</v>
      </c>
      <c r="J213" s="31">
        <v>20</v>
      </c>
      <c r="K213" s="31">
        <v>20</v>
      </c>
      <c r="L213" s="31">
        <v>20</v>
      </c>
      <c r="M213" s="31"/>
      <c r="N213" s="31"/>
      <c r="O213" s="31"/>
      <c r="P213" s="31"/>
      <c r="Q213" s="31"/>
      <c r="R213" s="31"/>
      <c r="S213" s="31"/>
      <c r="T213" s="31"/>
      <c r="U213" s="31"/>
      <c r="V213" s="31"/>
      <c r="W213" s="31"/>
      <c r="X213" s="31" t="s">
        <v>117</v>
      </c>
      <c r="Y213" s="31" t="s">
        <v>118</v>
      </c>
      <c r="Z213" s="31" t="s">
        <v>118</v>
      </c>
      <c r="AA213" s="31" t="s">
        <v>118</v>
      </c>
      <c r="AB213" s="31" t="s">
        <v>118</v>
      </c>
      <c r="AC213" s="31" t="s">
        <v>137</v>
      </c>
      <c r="AD213" s="31">
        <v>31</v>
      </c>
      <c r="AE213" s="31">
        <v>92</v>
      </c>
      <c r="AF213" s="31">
        <v>104</v>
      </c>
      <c r="AG213" s="31" t="s">
        <v>871</v>
      </c>
      <c r="AH213" s="31" t="s">
        <v>884</v>
      </c>
      <c r="AI213" s="31"/>
      <c r="AJ213" s="31"/>
      <c r="AK213" s="31"/>
      <c r="AL213" s="31"/>
      <c r="AM213" s="31"/>
      <c r="AN213" s="31"/>
      <c r="AO213" s="31"/>
    </row>
    <row r="214" s="10" customFormat="1" ht="86" customHeight="1" spans="1:41">
      <c r="A214" s="30" t="s">
        <v>863</v>
      </c>
      <c r="B214" s="31"/>
      <c r="C214" s="31" t="s">
        <v>885</v>
      </c>
      <c r="D214" s="31" t="s">
        <v>886</v>
      </c>
      <c r="E214" s="31" t="s">
        <v>887</v>
      </c>
      <c r="F214" s="31" t="s">
        <v>116</v>
      </c>
      <c r="G214" s="31" t="s">
        <v>868</v>
      </c>
      <c r="H214" s="31" t="s">
        <v>888</v>
      </c>
      <c r="I214" s="31">
        <v>17792626562</v>
      </c>
      <c r="J214" s="31">
        <v>10</v>
      </c>
      <c r="K214" s="31"/>
      <c r="L214" s="31"/>
      <c r="M214" s="31"/>
      <c r="N214" s="31"/>
      <c r="O214" s="31"/>
      <c r="P214" s="31">
        <v>10</v>
      </c>
      <c r="Q214" s="31"/>
      <c r="R214" s="31"/>
      <c r="S214" s="31"/>
      <c r="T214" s="31"/>
      <c r="U214" s="31"/>
      <c r="V214" s="31"/>
      <c r="W214" s="31"/>
      <c r="X214" s="31" t="s">
        <v>117</v>
      </c>
      <c r="Y214" s="31" t="s">
        <v>118</v>
      </c>
      <c r="Z214" s="31" t="s">
        <v>118</v>
      </c>
      <c r="AA214" s="31" t="s">
        <v>137</v>
      </c>
      <c r="AB214" s="31" t="s">
        <v>137</v>
      </c>
      <c r="AC214" s="31" t="s">
        <v>137</v>
      </c>
      <c r="AD214" s="31">
        <v>17</v>
      </c>
      <c r="AE214" s="31">
        <v>53</v>
      </c>
      <c r="AF214" s="31">
        <v>75</v>
      </c>
      <c r="AG214" s="31" t="s">
        <v>889</v>
      </c>
      <c r="AH214" s="31" t="s">
        <v>890</v>
      </c>
      <c r="AI214" s="31"/>
      <c r="AJ214" s="31"/>
      <c r="AK214" s="31"/>
      <c r="AL214" s="31"/>
      <c r="AM214" s="31"/>
      <c r="AN214" s="31"/>
      <c r="AO214" s="31"/>
    </row>
    <row r="215" s="10" customFormat="1" ht="112" customHeight="1" spans="1:41">
      <c r="A215" s="30" t="s">
        <v>863</v>
      </c>
      <c r="B215" s="31"/>
      <c r="C215" s="31" t="s">
        <v>891</v>
      </c>
      <c r="D215" s="31" t="s">
        <v>892</v>
      </c>
      <c r="E215" s="31" t="s">
        <v>893</v>
      </c>
      <c r="F215" s="31" t="s">
        <v>116</v>
      </c>
      <c r="G215" s="31" t="s">
        <v>868</v>
      </c>
      <c r="H215" s="31" t="s">
        <v>894</v>
      </c>
      <c r="I215" s="31">
        <v>13629147506</v>
      </c>
      <c r="J215" s="31">
        <v>34</v>
      </c>
      <c r="K215" s="31"/>
      <c r="L215" s="31"/>
      <c r="M215" s="31"/>
      <c r="N215" s="31"/>
      <c r="O215" s="31"/>
      <c r="P215" s="31">
        <v>34</v>
      </c>
      <c r="Q215" s="31"/>
      <c r="R215" s="31"/>
      <c r="S215" s="31"/>
      <c r="T215" s="31"/>
      <c r="U215" s="31"/>
      <c r="V215" s="31"/>
      <c r="W215" s="31"/>
      <c r="X215" s="31" t="s">
        <v>117</v>
      </c>
      <c r="Y215" s="31" t="s">
        <v>118</v>
      </c>
      <c r="Z215" s="31" t="s">
        <v>118</v>
      </c>
      <c r="AA215" s="31" t="s">
        <v>118</v>
      </c>
      <c r="AB215" s="31" t="s">
        <v>118</v>
      </c>
      <c r="AC215" s="31" t="s">
        <v>137</v>
      </c>
      <c r="AD215" s="31">
        <v>39</v>
      </c>
      <c r="AE215" s="31">
        <v>87</v>
      </c>
      <c r="AF215" s="31">
        <v>124</v>
      </c>
      <c r="AG215" s="31" t="s">
        <v>895</v>
      </c>
      <c r="AH215" s="31" t="s">
        <v>896</v>
      </c>
      <c r="AI215" s="31"/>
      <c r="AJ215" s="31"/>
      <c r="AK215" s="31"/>
      <c r="AL215" s="31"/>
      <c r="AM215" s="31"/>
      <c r="AN215" s="31"/>
      <c r="AO215" s="31"/>
    </row>
    <row r="216" s="10" customFormat="1" ht="73" customHeight="1" spans="1:41">
      <c r="A216" s="30" t="s">
        <v>863</v>
      </c>
      <c r="B216" s="31"/>
      <c r="C216" s="31" t="s">
        <v>897</v>
      </c>
      <c r="D216" s="31" t="s">
        <v>268</v>
      </c>
      <c r="E216" s="31" t="s">
        <v>285</v>
      </c>
      <c r="F216" s="31" t="s">
        <v>116</v>
      </c>
      <c r="G216" s="31" t="s">
        <v>868</v>
      </c>
      <c r="H216" s="31" t="s">
        <v>898</v>
      </c>
      <c r="I216" s="31">
        <v>13891826814</v>
      </c>
      <c r="J216" s="31">
        <v>20</v>
      </c>
      <c r="K216" s="31"/>
      <c r="L216" s="31"/>
      <c r="M216" s="31"/>
      <c r="N216" s="31"/>
      <c r="O216" s="31"/>
      <c r="P216" s="31">
        <v>20</v>
      </c>
      <c r="Q216" s="31"/>
      <c r="R216" s="31"/>
      <c r="S216" s="31"/>
      <c r="T216" s="31"/>
      <c r="U216" s="31"/>
      <c r="V216" s="31"/>
      <c r="W216" s="31"/>
      <c r="X216" s="31" t="s">
        <v>117</v>
      </c>
      <c r="Y216" s="31" t="s">
        <v>118</v>
      </c>
      <c r="Z216" s="31" t="s">
        <v>118</v>
      </c>
      <c r="AA216" s="31" t="s">
        <v>118</v>
      </c>
      <c r="AB216" s="31" t="s">
        <v>118</v>
      </c>
      <c r="AC216" s="31" t="s">
        <v>137</v>
      </c>
      <c r="AD216" s="31">
        <v>30</v>
      </c>
      <c r="AE216" s="31">
        <v>86</v>
      </c>
      <c r="AF216" s="31">
        <v>139</v>
      </c>
      <c r="AG216" s="31" t="s">
        <v>899</v>
      </c>
      <c r="AH216" s="31" t="s">
        <v>900</v>
      </c>
      <c r="AI216" s="31"/>
      <c r="AJ216" s="31"/>
      <c r="AK216" s="31"/>
      <c r="AL216" s="31"/>
      <c r="AM216" s="31"/>
      <c r="AN216" s="31"/>
      <c r="AO216" s="31"/>
    </row>
    <row r="217" s="10" customFormat="1" ht="66" customHeight="1" spans="1:41">
      <c r="A217" s="30" t="s">
        <v>863</v>
      </c>
      <c r="B217" s="31" t="s">
        <v>901</v>
      </c>
      <c r="C217" s="31" t="s">
        <v>902</v>
      </c>
      <c r="D217" s="31" t="s">
        <v>268</v>
      </c>
      <c r="E217" s="31" t="s">
        <v>280</v>
      </c>
      <c r="F217" s="31" t="s">
        <v>116</v>
      </c>
      <c r="G217" s="31" t="s">
        <v>868</v>
      </c>
      <c r="H217" s="31" t="s">
        <v>869</v>
      </c>
      <c r="I217" s="31" t="s">
        <v>870</v>
      </c>
      <c r="J217" s="31">
        <v>40</v>
      </c>
      <c r="K217" s="31"/>
      <c r="L217" s="31"/>
      <c r="M217" s="31"/>
      <c r="N217" s="31"/>
      <c r="O217" s="31"/>
      <c r="P217" s="31">
        <v>40</v>
      </c>
      <c r="Q217" s="31"/>
      <c r="R217" s="31"/>
      <c r="S217" s="31"/>
      <c r="T217" s="31"/>
      <c r="U217" s="31"/>
      <c r="V217" s="31"/>
      <c r="W217" s="31"/>
      <c r="X217" s="31" t="s">
        <v>117</v>
      </c>
      <c r="Y217" s="31" t="s">
        <v>118</v>
      </c>
      <c r="Z217" s="31" t="s">
        <v>118</v>
      </c>
      <c r="AA217" s="31" t="s">
        <v>118</v>
      </c>
      <c r="AB217" s="31" t="s">
        <v>137</v>
      </c>
      <c r="AC217" s="31" t="s">
        <v>137</v>
      </c>
      <c r="AD217" s="31">
        <v>56</v>
      </c>
      <c r="AE217" s="31">
        <v>138</v>
      </c>
      <c r="AF217" s="31">
        <v>204</v>
      </c>
      <c r="AG217" s="31" t="s">
        <v>889</v>
      </c>
      <c r="AH217" s="31" t="s">
        <v>903</v>
      </c>
      <c r="AI217" s="31"/>
      <c r="AJ217" s="31"/>
      <c r="AK217" s="31"/>
      <c r="AL217" s="31"/>
      <c r="AM217" s="31"/>
      <c r="AN217" s="31"/>
      <c r="AO217" s="31"/>
    </row>
    <row r="218" s="10" customFormat="1" ht="113" customHeight="1" spans="1:41">
      <c r="A218" s="30" t="s">
        <v>863</v>
      </c>
      <c r="B218" s="31" t="s">
        <v>904</v>
      </c>
      <c r="C218" s="31" t="s">
        <v>905</v>
      </c>
      <c r="D218" s="31" t="s">
        <v>906</v>
      </c>
      <c r="E218" s="31" t="s">
        <v>907</v>
      </c>
      <c r="F218" s="31" t="s">
        <v>116</v>
      </c>
      <c r="G218" s="31" t="s">
        <v>868</v>
      </c>
      <c r="H218" s="31" t="s">
        <v>869</v>
      </c>
      <c r="I218" s="31" t="s">
        <v>870</v>
      </c>
      <c r="J218" s="31">
        <v>55</v>
      </c>
      <c r="K218" s="31">
        <v>35</v>
      </c>
      <c r="L218" s="31">
        <v>35</v>
      </c>
      <c r="M218" s="31"/>
      <c r="N218" s="31"/>
      <c r="O218" s="31"/>
      <c r="P218" s="31">
        <v>20</v>
      </c>
      <c r="Q218" s="31"/>
      <c r="R218" s="31"/>
      <c r="S218" s="31"/>
      <c r="T218" s="31"/>
      <c r="U218" s="31"/>
      <c r="V218" s="31"/>
      <c r="W218" s="31"/>
      <c r="X218" s="31" t="s">
        <v>117</v>
      </c>
      <c r="Y218" s="31" t="s">
        <v>118</v>
      </c>
      <c r="Z218" s="31" t="s">
        <v>118</v>
      </c>
      <c r="AA218" s="31" t="s">
        <v>137</v>
      </c>
      <c r="AB218" s="31" t="s">
        <v>137</v>
      </c>
      <c r="AC218" s="31" t="s">
        <v>137</v>
      </c>
      <c r="AD218" s="31">
        <v>73</v>
      </c>
      <c r="AE218" s="31">
        <v>226</v>
      </c>
      <c r="AF218" s="31">
        <v>640</v>
      </c>
      <c r="AG218" s="31" t="s">
        <v>871</v>
      </c>
      <c r="AH218" s="31" t="s">
        <v>908</v>
      </c>
      <c r="AI218" s="31"/>
      <c r="AJ218" s="31"/>
      <c r="AK218" s="31"/>
      <c r="AL218" s="31"/>
      <c r="AM218" s="31"/>
      <c r="AN218" s="31"/>
      <c r="AO218" s="31"/>
    </row>
    <row r="219" s="10" customFormat="1" ht="72" customHeight="1" spans="1:41">
      <c r="A219" s="30" t="s">
        <v>863</v>
      </c>
      <c r="B219" s="33" t="s">
        <v>909</v>
      </c>
      <c r="C219" s="33" t="s">
        <v>910</v>
      </c>
      <c r="D219" s="33" t="s">
        <v>911</v>
      </c>
      <c r="E219" s="33" t="s">
        <v>912</v>
      </c>
      <c r="F219" s="31" t="s">
        <v>116</v>
      </c>
      <c r="G219" s="31" t="s">
        <v>868</v>
      </c>
      <c r="H219" s="33" t="s">
        <v>869</v>
      </c>
      <c r="I219" s="31" t="s">
        <v>870</v>
      </c>
      <c r="J219" s="33">
        <v>14.8555</v>
      </c>
      <c r="K219" s="31">
        <v>14.8555</v>
      </c>
      <c r="L219" s="31"/>
      <c r="M219" s="31"/>
      <c r="N219" s="31"/>
      <c r="O219" s="31">
        <v>14.8555</v>
      </c>
      <c r="P219" s="31"/>
      <c r="Q219" s="31"/>
      <c r="R219" s="31"/>
      <c r="S219" s="31"/>
      <c r="T219" s="31"/>
      <c r="U219" s="31"/>
      <c r="V219" s="31"/>
      <c r="W219" s="31"/>
      <c r="X219" s="31" t="s">
        <v>117</v>
      </c>
      <c r="Y219" s="31" t="s">
        <v>118</v>
      </c>
      <c r="Z219" s="31" t="s">
        <v>118</v>
      </c>
      <c r="AA219" s="31" t="s">
        <v>137</v>
      </c>
      <c r="AB219" s="31" t="s">
        <v>137</v>
      </c>
      <c r="AC219" s="31" t="s">
        <v>137</v>
      </c>
      <c r="AD219" s="31">
        <v>167</v>
      </c>
      <c r="AE219" s="31">
        <v>410</v>
      </c>
      <c r="AF219" s="31">
        <v>585</v>
      </c>
      <c r="AG219" s="33" t="s">
        <v>858</v>
      </c>
      <c r="AH219" s="33" t="s">
        <v>913</v>
      </c>
      <c r="AI219" s="31"/>
      <c r="AJ219" s="31"/>
      <c r="AK219" s="31"/>
      <c r="AL219" s="31"/>
      <c r="AM219" s="31"/>
      <c r="AN219" s="31"/>
      <c r="AO219" s="31"/>
    </row>
    <row r="220" s="11" customFormat="1" ht="103" customHeight="1" spans="1:41">
      <c r="A220" s="30" t="s">
        <v>863</v>
      </c>
      <c r="B220" s="31" t="s">
        <v>914</v>
      </c>
      <c r="C220" s="31" t="s">
        <v>915</v>
      </c>
      <c r="D220" s="33" t="s">
        <v>143</v>
      </c>
      <c r="E220" s="33" t="s">
        <v>144</v>
      </c>
      <c r="F220" s="33">
        <v>2018</v>
      </c>
      <c r="G220" s="31" t="s">
        <v>912</v>
      </c>
      <c r="H220" s="31" t="s">
        <v>146</v>
      </c>
      <c r="I220" s="31">
        <v>15139698896</v>
      </c>
      <c r="J220" s="33">
        <f>K220+P220+Q220+R220+S220+T220+U220+V220+W220</f>
        <v>1.713</v>
      </c>
      <c r="K220" s="33">
        <f>L220+M220+N220+O220</f>
        <v>1.713</v>
      </c>
      <c r="L220" s="31"/>
      <c r="M220" s="33"/>
      <c r="N220" s="31"/>
      <c r="O220" s="31">
        <v>1.713</v>
      </c>
      <c r="P220" s="31"/>
      <c r="Q220" s="31"/>
      <c r="R220" s="31"/>
      <c r="S220" s="31"/>
      <c r="T220" s="31"/>
      <c r="U220" s="31"/>
      <c r="V220" s="31"/>
      <c r="W220" s="31"/>
      <c r="X220" s="31" t="s">
        <v>117</v>
      </c>
      <c r="Y220" s="31" t="s">
        <v>118</v>
      </c>
      <c r="Z220" s="31" t="s">
        <v>118</v>
      </c>
      <c r="AA220" s="31" t="s">
        <v>118</v>
      </c>
      <c r="AB220" s="31" t="s">
        <v>118</v>
      </c>
      <c r="AC220" s="31" t="s">
        <v>137</v>
      </c>
      <c r="AD220" s="33">
        <v>41</v>
      </c>
      <c r="AE220" s="33">
        <v>155</v>
      </c>
      <c r="AF220" s="33">
        <v>155</v>
      </c>
      <c r="AG220" s="31" t="s">
        <v>147</v>
      </c>
      <c r="AH220" s="31" t="s">
        <v>916</v>
      </c>
      <c r="AI220" s="31"/>
      <c r="AJ220" s="32"/>
      <c r="AK220" s="32"/>
      <c r="AL220" s="32"/>
      <c r="AM220" s="32"/>
      <c r="AN220" s="32"/>
      <c r="AO220" s="32"/>
    </row>
    <row r="221" s="12" customFormat="1" ht="49" customHeight="1" spans="1:41">
      <c r="A221" s="33" t="s">
        <v>917</v>
      </c>
      <c r="B221" s="33" t="s">
        <v>918</v>
      </c>
      <c r="C221" s="33" t="s">
        <v>919</v>
      </c>
      <c r="D221" s="33" t="s">
        <v>920</v>
      </c>
      <c r="E221" s="33" t="s">
        <v>921</v>
      </c>
      <c r="F221" s="33" t="s">
        <v>116</v>
      </c>
      <c r="G221" s="33" t="s">
        <v>922</v>
      </c>
      <c r="H221" s="33" t="s">
        <v>923</v>
      </c>
      <c r="I221" s="33">
        <v>18991401598</v>
      </c>
      <c r="J221" s="33">
        <v>49.215</v>
      </c>
      <c r="K221" s="33">
        <v>49.215</v>
      </c>
      <c r="L221" s="33"/>
      <c r="M221" s="33"/>
      <c r="N221" s="33"/>
      <c r="O221" s="33">
        <v>49.215</v>
      </c>
      <c r="P221" s="33"/>
      <c r="Q221" s="33"/>
      <c r="R221" s="33"/>
      <c r="S221" s="33"/>
      <c r="T221" s="33"/>
      <c r="U221" s="33"/>
      <c r="V221" s="33"/>
      <c r="W221" s="33"/>
      <c r="X221" s="33" t="s">
        <v>117</v>
      </c>
      <c r="Y221" s="33" t="s">
        <v>118</v>
      </c>
      <c r="Z221" s="33" t="s">
        <v>137</v>
      </c>
      <c r="AA221" s="33" t="s">
        <v>137</v>
      </c>
      <c r="AB221" s="33" t="s">
        <v>137</v>
      </c>
      <c r="AC221" s="33" t="s">
        <v>137</v>
      </c>
      <c r="AD221" s="33">
        <v>475</v>
      </c>
      <c r="AE221" s="33"/>
      <c r="AF221" s="33">
        <v>517</v>
      </c>
      <c r="AG221" s="33" t="s">
        <v>211</v>
      </c>
      <c r="AH221" s="33" t="s">
        <v>924</v>
      </c>
      <c r="AI221" s="33" t="s">
        <v>925</v>
      </c>
      <c r="AJ221" s="33"/>
      <c r="AK221" s="33"/>
      <c r="AL221" s="33"/>
      <c r="AM221" s="33"/>
      <c r="AN221" s="33"/>
      <c r="AO221" s="33"/>
    </row>
    <row r="222" s="13" customFormat="1" ht="210" customHeight="1" spans="1:41">
      <c r="A222" s="43" t="s">
        <v>926</v>
      </c>
      <c r="B222" s="63" t="s">
        <v>927</v>
      </c>
      <c r="C222" s="64" t="s">
        <v>928</v>
      </c>
      <c r="D222" s="31" t="s">
        <v>501</v>
      </c>
      <c r="E222" s="31" t="s">
        <v>929</v>
      </c>
      <c r="F222" s="31" t="s">
        <v>116</v>
      </c>
      <c r="G222" s="31" t="s">
        <v>930</v>
      </c>
      <c r="H222" s="31" t="s">
        <v>931</v>
      </c>
      <c r="I222" s="67">
        <v>13991426399</v>
      </c>
      <c r="J222" s="68">
        <v>4650</v>
      </c>
      <c r="K222" s="31"/>
      <c r="L222" s="31"/>
      <c r="M222" s="31"/>
      <c r="N222" s="31"/>
      <c r="O222" s="31"/>
      <c r="P222" s="31"/>
      <c r="Q222" s="31"/>
      <c r="R222" s="58"/>
      <c r="S222" s="31"/>
      <c r="T222" s="31">
        <v>270</v>
      </c>
      <c r="U222" s="31"/>
      <c r="V222" s="31"/>
      <c r="W222" s="57">
        <v>4380</v>
      </c>
      <c r="X222" s="31" t="s">
        <v>117</v>
      </c>
      <c r="Y222" s="31" t="s">
        <v>118</v>
      </c>
      <c r="Z222" s="31" t="s">
        <v>137</v>
      </c>
      <c r="AA222" s="31" t="s">
        <v>137</v>
      </c>
      <c r="AB222" s="31" t="s">
        <v>118</v>
      </c>
      <c r="AC222" s="31" t="s">
        <v>137</v>
      </c>
      <c r="AD222" s="31">
        <v>97</v>
      </c>
      <c r="AE222" s="31">
        <v>257</v>
      </c>
      <c r="AF222" s="57">
        <v>257</v>
      </c>
      <c r="AG222" s="65" t="s">
        <v>932</v>
      </c>
      <c r="AH222" s="31" t="s">
        <v>933</v>
      </c>
      <c r="AI222" s="31" t="s">
        <v>934</v>
      </c>
      <c r="AJ222" s="31"/>
      <c r="AK222" s="31"/>
      <c r="AL222" s="31"/>
      <c r="AM222" s="31"/>
      <c r="AN222" s="31" t="s">
        <v>137</v>
      </c>
      <c r="AO222" s="31" t="s">
        <v>930</v>
      </c>
    </row>
    <row r="223" s="13" customFormat="1" ht="187" customHeight="1" spans="1:41">
      <c r="A223" s="43" t="s">
        <v>926</v>
      </c>
      <c r="B223" s="63" t="s">
        <v>935</v>
      </c>
      <c r="C223" s="64" t="s">
        <v>936</v>
      </c>
      <c r="D223" s="31" t="s">
        <v>268</v>
      </c>
      <c r="E223" s="31" t="s">
        <v>275</v>
      </c>
      <c r="F223" s="31" t="s">
        <v>116</v>
      </c>
      <c r="G223" s="31" t="s">
        <v>930</v>
      </c>
      <c r="H223" s="31" t="s">
        <v>937</v>
      </c>
      <c r="I223" s="67">
        <v>13152079955</v>
      </c>
      <c r="J223" s="58">
        <v>4600</v>
      </c>
      <c r="K223" s="31"/>
      <c r="L223" s="31"/>
      <c r="M223" s="31"/>
      <c r="N223" s="31"/>
      <c r="O223" s="31"/>
      <c r="P223" s="31"/>
      <c r="Q223" s="31"/>
      <c r="R223" s="31"/>
      <c r="S223" s="31"/>
      <c r="T223" s="31">
        <v>100</v>
      </c>
      <c r="U223" s="31"/>
      <c r="V223" s="31"/>
      <c r="W223" s="57">
        <v>4500</v>
      </c>
      <c r="X223" s="31" t="s">
        <v>117</v>
      </c>
      <c r="Y223" s="31" t="s">
        <v>118</v>
      </c>
      <c r="Z223" s="31" t="s">
        <v>137</v>
      </c>
      <c r="AA223" s="31" t="s">
        <v>137</v>
      </c>
      <c r="AB223" s="31" t="s">
        <v>118</v>
      </c>
      <c r="AC223" s="31" t="s">
        <v>137</v>
      </c>
      <c r="AD223" s="31">
        <v>70</v>
      </c>
      <c r="AE223" s="31">
        <v>248</v>
      </c>
      <c r="AF223" s="31">
        <v>248</v>
      </c>
      <c r="AG223" s="65" t="s">
        <v>932</v>
      </c>
      <c r="AH223" s="31" t="s">
        <v>938</v>
      </c>
      <c r="AI223" s="31" t="s">
        <v>934</v>
      </c>
      <c r="AJ223" s="31"/>
      <c r="AK223" s="31"/>
      <c r="AL223" s="31"/>
      <c r="AM223" s="31"/>
      <c r="AN223" s="31" t="s">
        <v>137</v>
      </c>
      <c r="AO223" s="31" t="s">
        <v>930</v>
      </c>
    </row>
    <row r="224" s="13" customFormat="1" ht="205" customHeight="1" spans="1:41">
      <c r="A224" s="43" t="s">
        <v>926</v>
      </c>
      <c r="B224" s="63" t="s">
        <v>939</v>
      </c>
      <c r="C224" s="64" t="s">
        <v>940</v>
      </c>
      <c r="D224" s="65" t="s">
        <v>143</v>
      </c>
      <c r="E224" s="65" t="s">
        <v>941</v>
      </c>
      <c r="F224" s="65" t="s">
        <v>116</v>
      </c>
      <c r="G224" s="65" t="s">
        <v>930</v>
      </c>
      <c r="H224" s="65" t="s">
        <v>942</v>
      </c>
      <c r="I224" s="69">
        <v>15991250773</v>
      </c>
      <c r="J224" s="65">
        <v>210</v>
      </c>
      <c r="K224" s="65"/>
      <c r="L224" s="65"/>
      <c r="M224" s="65"/>
      <c r="N224" s="65"/>
      <c r="O224" s="65"/>
      <c r="P224" s="65">
        <v>65</v>
      </c>
      <c r="Q224" s="65"/>
      <c r="R224" s="65"/>
      <c r="S224" s="65"/>
      <c r="T224" s="65">
        <v>30</v>
      </c>
      <c r="U224" s="65"/>
      <c r="V224" s="65"/>
      <c r="W224" s="65">
        <v>115</v>
      </c>
      <c r="X224" s="31" t="s">
        <v>117</v>
      </c>
      <c r="Y224" s="65" t="s">
        <v>118</v>
      </c>
      <c r="Z224" s="65" t="s">
        <v>137</v>
      </c>
      <c r="AA224" s="31" t="s">
        <v>137</v>
      </c>
      <c r="AB224" s="65" t="s">
        <v>118</v>
      </c>
      <c r="AC224" s="65" t="s">
        <v>137</v>
      </c>
      <c r="AD224" s="65">
        <v>114</v>
      </c>
      <c r="AE224" s="65">
        <v>312</v>
      </c>
      <c r="AF224" s="65">
        <v>312</v>
      </c>
      <c r="AG224" s="65" t="s">
        <v>932</v>
      </c>
      <c r="AH224" s="65" t="s">
        <v>943</v>
      </c>
      <c r="AI224" s="31" t="s">
        <v>934</v>
      </c>
      <c r="AJ224" s="31"/>
      <c r="AK224" s="31"/>
      <c r="AL224" s="31"/>
      <c r="AM224" s="31"/>
      <c r="AN224" s="31" t="s">
        <v>137</v>
      </c>
      <c r="AO224" s="31" t="s">
        <v>930</v>
      </c>
    </row>
    <row r="225" s="13" customFormat="1" ht="210" customHeight="1" spans="1:41">
      <c r="A225" s="43" t="s">
        <v>926</v>
      </c>
      <c r="B225" s="63" t="s">
        <v>944</v>
      </c>
      <c r="C225" s="64" t="s">
        <v>940</v>
      </c>
      <c r="D225" s="31" t="s">
        <v>385</v>
      </c>
      <c r="E225" s="65" t="s">
        <v>391</v>
      </c>
      <c r="F225" s="31" t="s">
        <v>116</v>
      </c>
      <c r="G225" s="31" t="s">
        <v>930</v>
      </c>
      <c r="H225" s="31" t="s">
        <v>392</v>
      </c>
      <c r="I225" s="70">
        <v>13098230222</v>
      </c>
      <c r="J225" s="31">
        <v>270</v>
      </c>
      <c r="K225" s="71"/>
      <c r="L225" s="71"/>
      <c r="M225" s="65"/>
      <c r="N225" s="43"/>
      <c r="O225" s="72"/>
      <c r="P225" s="58"/>
      <c r="Q225" s="31"/>
      <c r="R225" s="31"/>
      <c r="S225" s="31"/>
      <c r="T225" s="31">
        <v>30</v>
      </c>
      <c r="U225" s="31"/>
      <c r="V225" s="31"/>
      <c r="W225" s="31">
        <v>240</v>
      </c>
      <c r="X225" s="31" t="s">
        <v>117</v>
      </c>
      <c r="Y225" s="31" t="s">
        <v>118</v>
      </c>
      <c r="Z225" s="31" t="s">
        <v>137</v>
      </c>
      <c r="AA225" s="31" t="s">
        <v>137</v>
      </c>
      <c r="AB225" s="31" t="s">
        <v>118</v>
      </c>
      <c r="AC225" s="31" t="s">
        <v>137</v>
      </c>
      <c r="AD225" s="43">
        <v>103</v>
      </c>
      <c r="AE225" s="31">
        <v>353</v>
      </c>
      <c r="AF225" s="43">
        <v>353</v>
      </c>
      <c r="AG225" s="65" t="s">
        <v>932</v>
      </c>
      <c r="AH225" s="31" t="s">
        <v>945</v>
      </c>
      <c r="AI225" s="31" t="s">
        <v>934</v>
      </c>
      <c r="AJ225" s="31"/>
      <c r="AK225" s="31"/>
      <c r="AL225" s="31"/>
      <c r="AM225" s="31"/>
      <c r="AN225" s="31" t="s">
        <v>137</v>
      </c>
      <c r="AO225" s="31" t="s">
        <v>930</v>
      </c>
    </row>
    <row r="226" s="13" customFormat="1" ht="232" customHeight="1" spans="1:41">
      <c r="A226" s="43" t="s">
        <v>926</v>
      </c>
      <c r="B226" s="63" t="s">
        <v>946</v>
      </c>
      <c r="C226" s="64" t="s">
        <v>947</v>
      </c>
      <c r="D226" s="31" t="s">
        <v>707</v>
      </c>
      <c r="E226" s="31" t="s">
        <v>948</v>
      </c>
      <c r="F226" s="31" t="s">
        <v>116</v>
      </c>
      <c r="G226" s="31" t="s">
        <v>930</v>
      </c>
      <c r="H226" s="31" t="s">
        <v>746</v>
      </c>
      <c r="I226" s="70">
        <v>15891379950</v>
      </c>
      <c r="J226" s="31">
        <v>432</v>
      </c>
      <c r="K226" s="43"/>
      <c r="L226" s="43"/>
      <c r="M226" s="31"/>
      <c r="N226" s="43"/>
      <c r="O226" s="31"/>
      <c r="P226" s="31">
        <v>65</v>
      </c>
      <c r="Q226" s="31"/>
      <c r="R226" s="31"/>
      <c r="S226" s="31"/>
      <c r="T226" s="31">
        <v>30</v>
      </c>
      <c r="U226" s="31"/>
      <c r="V226" s="31"/>
      <c r="W226" s="31">
        <v>337</v>
      </c>
      <c r="X226" s="31" t="s">
        <v>117</v>
      </c>
      <c r="Y226" s="31" t="s">
        <v>118</v>
      </c>
      <c r="Z226" s="31" t="s">
        <v>137</v>
      </c>
      <c r="AA226" s="31" t="s">
        <v>137</v>
      </c>
      <c r="AB226" s="31" t="s">
        <v>118</v>
      </c>
      <c r="AC226" s="31" t="s">
        <v>137</v>
      </c>
      <c r="AD226" s="43">
        <v>53</v>
      </c>
      <c r="AE226" s="31">
        <v>220</v>
      </c>
      <c r="AF226" s="43">
        <v>220</v>
      </c>
      <c r="AG226" s="65" t="s">
        <v>932</v>
      </c>
      <c r="AH226" s="31" t="s">
        <v>949</v>
      </c>
      <c r="AI226" s="31" t="s">
        <v>934</v>
      </c>
      <c r="AJ226" s="31"/>
      <c r="AK226" s="31"/>
      <c r="AL226" s="31"/>
      <c r="AM226" s="31"/>
      <c r="AN226" s="31" t="s">
        <v>137</v>
      </c>
      <c r="AO226" s="31" t="s">
        <v>930</v>
      </c>
    </row>
    <row r="227" s="13" customFormat="1" ht="122" customHeight="1" spans="1:41">
      <c r="A227" s="43" t="s">
        <v>926</v>
      </c>
      <c r="B227" s="63" t="s">
        <v>950</v>
      </c>
      <c r="C227" s="64" t="s">
        <v>951</v>
      </c>
      <c r="D227" s="31" t="s">
        <v>436</v>
      </c>
      <c r="E227" s="31" t="s">
        <v>952</v>
      </c>
      <c r="F227" s="31" t="s">
        <v>116</v>
      </c>
      <c r="G227" s="31" t="s">
        <v>930</v>
      </c>
      <c r="H227" s="31" t="s">
        <v>953</v>
      </c>
      <c r="I227" s="73" t="s">
        <v>954</v>
      </c>
      <c r="J227" s="31">
        <v>1000</v>
      </c>
      <c r="K227" s="31"/>
      <c r="L227" s="31"/>
      <c r="M227" s="31"/>
      <c r="N227" s="31"/>
      <c r="O227" s="31"/>
      <c r="P227" s="31"/>
      <c r="Q227" s="31"/>
      <c r="R227" s="31"/>
      <c r="S227" s="31"/>
      <c r="T227" s="31">
        <v>30</v>
      </c>
      <c r="U227" s="31"/>
      <c r="V227" s="31"/>
      <c r="W227" s="57">
        <v>970</v>
      </c>
      <c r="X227" s="31" t="s">
        <v>117</v>
      </c>
      <c r="Y227" s="31" t="s">
        <v>118</v>
      </c>
      <c r="Z227" s="31" t="s">
        <v>137</v>
      </c>
      <c r="AA227" s="31" t="s">
        <v>137</v>
      </c>
      <c r="AB227" s="31" t="s">
        <v>118</v>
      </c>
      <c r="AC227" s="31" t="s">
        <v>137</v>
      </c>
      <c r="AD227" s="31">
        <v>96</v>
      </c>
      <c r="AE227" s="31">
        <v>321</v>
      </c>
      <c r="AF227" s="31">
        <v>321</v>
      </c>
      <c r="AG227" s="65" t="s">
        <v>932</v>
      </c>
      <c r="AH227" s="31" t="s">
        <v>955</v>
      </c>
      <c r="AI227" s="31" t="s">
        <v>934</v>
      </c>
      <c r="AJ227" s="31"/>
      <c r="AK227" s="31"/>
      <c r="AL227" s="31"/>
      <c r="AM227" s="31"/>
      <c r="AN227" s="31" t="s">
        <v>137</v>
      </c>
      <c r="AO227" s="31" t="s">
        <v>930</v>
      </c>
    </row>
    <row r="228" s="13" customFormat="1" ht="210" customHeight="1" spans="1:41">
      <c r="A228" s="43" t="s">
        <v>926</v>
      </c>
      <c r="B228" s="63" t="s">
        <v>956</v>
      </c>
      <c r="C228" s="64" t="s">
        <v>957</v>
      </c>
      <c r="D228" s="66" t="s">
        <v>501</v>
      </c>
      <c r="E228" s="31" t="s">
        <v>515</v>
      </c>
      <c r="F228" s="31" t="s">
        <v>116</v>
      </c>
      <c r="G228" s="31" t="s">
        <v>930</v>
      </c>
      <c r="H228" s="31" t="s">
        <v>516</v>
      </c>
      <c r="I228" s="73" t="s">
        <v>517</v>
      </c>
      <c r="J228" s="31">
        <v>200</v>
      </c>
      <c r="K228" s="31"/>
      <c r="L228" s="31"/>
      <c r="M228" s="31"/>
      <c r="N228" s="31"/>
      <c r="O228" s="31"/>
      <c r="P228" s="31"/>
      <c r="Q228" s="31"/>
      <c r="R228" s="31"/>
      <c r="S228" s="31"/>
      <c r="T228" s="31">
        <v>30</v>
      </c>
      <c r="U228" s="31"/>
      <c r="V228" s="31"/>
      <c r="W228" s="31">
        <v>170</v>
      </c>
      <c r="X228" s="31" t="s">
        <v>117</v>
      </c>
      <c r="Y228" s="31" t="s">
        <v>118</v>
      </c>
      <c r="Z228" s="31" t="s">
        <v>137</v>
      </c>
      <c r="AA228" s="31" t="s">
        <v>137</v>
      </c>
      <c r="AB228" s="31" t="s">
        <v>118</v>
      </c>
      <c r="AC228" s="31" t="s">
        <v>137</v>
      </c>
      <c r="AD228" s="31">
        <v>161</v>
      </c>
      <c r="AE228" s="31">
        <v>450</v>
      </c>
      <c r="AF228" s="31">
        <v>450</v>
      </c>
      <c r="AG228" s="65" t="s">
        <v>932</v>
      </c>
      <c r="AH228" s="75" t="s">
        <v>958</v>
      </c>
      <c r="AI228" s="31" t="s">
        <v>934</v>
      </c>
      <c r="AJ228" s="31"/>
      <c r="AK228" s="31"/>
      <c r="AL228" s="31"/>
      <c r="AM228" s="31"/>
      <c r="AN228" s="31" t="s">
        <v>137</v>
      </c>
      <c r="AO228" s="31" t="s">
        <v>930</v>
      </c>
    </row>
    <row r="229" s="13" customFormat="1" ht="122" customHeight="1" spans="1:41">
      <c r="A229" s="43" t="s">
        <v>926</v>
      </c>
      <c r="B229" s="63" t="s">
        <v>959</v>
      </c>
      <c r="C229" s="64" t="s">
        <v>960</v>
      </c>
      <c r="D229" s="31" t="s">
        <v>436</v>
      </c>
      <c r="E229" s="31" t="s">
        <v>468</v>
      </c>
      <c r="F229" s="31" t="s">
        <v>116</v>
      </c>
      <c r="G229" s="31" t="s">
        <v>930</v>
      </c>
      <c r="H229" s="31" t="s">
        <v>961</v>
      </c>
      <c r="I229" s="73" t="s">
        <v>962</v>
      </c>
      <c r="J229" s="31">
        <v>100</v>
      </c>
      <c r="K229" s="31"/>
      <c r="L229" s="31"/>
      <c r="M229" s="31"/>
      <c r="N229" s="31"/>
      <c r="O229" s="31"/>
      <c r="P229" s="31">
        <v>15</v>
      </c>
      <c r="Q229" s="31"/>
      <c r="R229" s="31"/>
      <c r="S229" s="31"/>
      <c r="T229" s="31">
        <v>30</v>
      </c>
      <c r="U229" s="31"/>
      <c r="V229" s="31"/>
      <c r="W229" s="31">
        <v>55</v>
      </c>
      <c r="X229" s="31" t="s">
        <v>117</v>
      </c>
      <c r="Y229" s="31" t="s">
        <v>118</v>
      </c>
      <c r="Z229" s="31" t="s">
        <v>137</v>
      </c>
      <c r="AA229" s="31" t="s">
        <v>137</v>
      </c>
      <c r="AB229" s="31" t="s">
        <v>118</v>
      </c>
      <c r="AC229" s="31" t="s">
        <v>137</v>
      </c>
      <c r="AD229" s="31">
        <v>65</v>
      </c>
      <c r="AE229" s="31">
        <v>195</v>
      </c>
      <c r="AF229" s="31">
        <v>195</v>
      </c>
      <c r="AG229" s="65" t="s">
        <v>932</v>
      </c>
      <c r="AH229" s="31" t="s">
        <v>963</v>
      </c>
      <c r="AI229" s="31" t="s">
        <v>934</v>
      </c>
      <c r="AJ229" s="31"/>
      <c r="AK229" s="31"/>
      <c r="AL229" s="31"/>
      <c r="AM229" s="31"/>
      <c r="AN229" s="31" t="s">
        <v>137</v>
      </c>
      <c r="AO229" s="31" t="s">
        <v>930</v>
      </c>
    </row>
    <row r="230" s="13" customFormat="1" ht="179" customHeight="1" spans="1:41">
      <c r="A230" s="43" t="s">
        <v>926</v>
      </c>
      <c r="B230" s="63" t="s">
        <v>964</v>
      </c>
      <c r="C230" s="64" t="s">
        <v>965</v>
      </c>
      <c r="D230" s="31" t="s">
        <v>886</v>
      </c>
      <c r="E230" s="31" t="s">
        <v>966</v>
      </c>
      <c r="F230" s="31" t="s">
        <v>116</v>
      </c>
      <c r="G230" s="31" t="s">
        <v>930</v>
      </c>
      <c r="H230" s="31" t="s">
        <v>259</v>
      </c>
      <c r="I230" s="73" t="s">
        <v>260</v>
      </c>
      <c r="J230" s="31">
        <v>211</v>
      </c>
      <c r="K230" s="31"/>
      <c r="L230" s="31"/>
      <c r="M230" s="31"/>
      <c r="N230" s="31"/>
      <c r="O230" s="31"/>
      <c r="P230" s="31">
        <v>71</v>
      </c>
      <c r="Q230" s="31"/>
      <c r="R230" s="31"/>
      <c r="S230" s="31"/>
      <c r="T230" s="31">
        <v>30</v>
      </c>
      <c r="U230" s="31"/>
      <c r="V230" s="31"/>
      <c r="W230" s="31">
        <v>110</v>
      </c>
      <c r="X230" s="31" t="s">
        <v>117</v>
      </c>
      <c r="Y230" s="31" t="s">
        <v>118</v>
      </c>
      <c r="Z230" s="31" t="s">
        <v>137</v>
      </c>
      <c r="AA230" s="31" t="s">
        <v>137</v>
      </c>
      <c r="AB230" s="31" t="s">
        <v>118</v>
      </c>
      <c r="AC230" s="31" t="s">
        <v>137</v>
      </c>
      <c r="AD230" s="31">
        <v>24</v>
      </c>
      <c r="AE230" s="31">
        <v>59</v>
      </c>
      <c r="AF230" s="31">
        <v>59</v>
      </c>
      <c r="AG230" s="65" t="s">
        <v>932</v>
      </c>
      <c r="AH230" s="31" t="s">
        <v>967</v>
      </c>
      <c r="AI230" s="31" t="s">
        <v>934</v>
      </c>
      <c r="AJ230" s="31"/>
      <c r="AK230" s="31"/>
      <c r="AL230" s="31"/>
      <c r="AM230" s="31"/>
      <c r="AN230" s="31" t="s">
        <v>137</v>
      </c>
      <c r="AO230" s="31" t="s">
        <v>930</v>
      </c>
    </row>
    <row r="231" s="13" customFormat="1" ht="99" customHeight="1" spans="1:41">
      <c r="A231" s="43" t="s">
        <v>926</v>
      </c>
      <c r="B231" s="63" t="s">
        <v>968</v>
      </c>
      <c r="C231" s="64" t="s">
        <v>969</v>
      </c>
      <c r="D231" s="31" t="s">
        <v>385</v>
      </c>
      <c r="E231" s="31" t="s">
        <v>403</v>
      </c>
      <c r="F231" s="31" t="s">
        <v>116</v>
      </c>
      <c r="G231" s="31" t="s">
        <v>930</v>
      </c>
      <c r="H231" s="31" t="s">
        <v>404</v>
      </c>
      <c r="I231" s="73" t="s">
        <v>970</v>
      </c>
      <c r="J231" s="31">
        <v>102</v>
      </c>
      <c r="K231" s="31"/>
      <c r="L231" s="31"/>
      <c r="M231" s="31"/>
      <c r="N231" s="31"/>
      <c r="O231" s="31"/>
      <c r="P231" s="31">
        <v>20</v>
      </c>
      <c r="Q231" s="31"/>
      <c r="R231" s="31"/>
      <c r="S231" s="31"/>
      <c r="T231" s="31">
        <v>30</v>
      </c>
      <c r="U231" s="31"/>
      <c r="V231" s="31"/>
      <c r="W231" s="31">
        <v>52</v>
      </c>
      <c r="X231" s="31" t="s">
        <v>117</v>
      </c>
      <c r="Y231" s="31" t="s">
        <v>118</v>
      </c>
      <c r="Z231" s="31" t="s">
        <v>137</v>
      </c>
      <c r="AA231" s="31" t="s">
        <v>137</v>
      </c>
      <c r="AB231" s="31" t="s">
        <v>118</v>
      </c>
      <c r="AC231" s="31" t="s">
        <v>137</v>
      </c>
      <c r="AD231" s="31">
        <v>104</v>
      </c>
      <c r="AE231" s="31">
        <v>231</v>
      </c>
      <c r="AF231" s="31">
        <v>231</v>
      </c>
      <c r="AG231" s="65" t="s">
        <v>932</v>
      </c>
      <c r="AH231" s="31" t="s">
        <v>955</v>
      </c>
      <c r="AI231" s="31" t="s">
        <v>934</v>
      </c>
      <c r="AJ231" s="31"/>
      <c r="AK231" s="31"/>
      <c r="AL231" s="31"/>
      <c r="AM231" s="31"/>
      <c r="AN231" s="31" t="s">
        <v>137</v>
      </c>
      <c r="AO231" s="31" t="s">
        <v>930</v>
      </c>
    </row>
    <row r="232" s="13" customFormat="1" ht="103" customHeight="1" spans="1:41">
      <c r="A232" s="43" t="s">
        <v>926</v>
      </c>
      <c r="B232" s="63" t="s">
        <v>971</v>
      </c>
      <c r="C232" s="64" t="s">
        <v>972</v>
      </c>
      <c r="D232" s="31" t="s">
        <v>268</v>
      </c>
      <c r="E232" s="31" t="s">
        <v>285</v>
      </c>
      <c r="F232" s="31" t="s">
        <v>116</v>
      </c>
      <c r="G232" s="31" t="s">
        <v>930</v>
      </c>
      <c r="H232" s="31" t="s">
        <v>973</v>
      </c>
      <c r="I232" s="67">
        <v>15619999128</v>
      </c>
      <c r="J232" s="58">
        <v>150</v>
      </c>
      <c r="K232" s="31"/>
      <c r="L232" s="31"/>
      <c r="M232" s="31"/>
      <c r="N232" s="31"/>
      <c r="O232" s="31"/>
      <c r="P232" s="31">
        <v>120</v>
      </c>
      <c r="Q232" s="31"/>
      <c r="R232" s="31"/>
      <c r="S232" s="31"/>
      <c r="T232" s="31">
        <v>30</v>
      </c>
      <c r="U232" s="31"/>
      <c r="V232" s="31"/>
      <c r="W232" s="57"/>
      <c r="X232" s="31" t="s">
        <v>117</v>
      </c>
      <c r="Y232" s="31" t="s">
        <v>118</v>
      </c>
      <c r="Z232" s="31" t="s">
        <v>137</v>
      </c>
      <c r="AA232" s="31" t="s">
        <v>137</v>
      </c>
      <c r="AB232" s="31" t="s">
        <v>118</v>
      </c>
      <c r="AC232" s="31" t="s">
        <v>137</v>
      </c>
      <c r="AD232" s="31">
        <v>100</v>
      </c>
      <c r="AE232" s="31">
        <v>369</v>
      </c>
      <c r="AF232" s="31">
        <v>369</v>
      </c>
      <c r="AG232" s="65" t="s">
        <v>932</v>
      </c>
      <c r="AH232" s="31" t="s">
        <v>974</v>
      </c>
      <c r="AI232" s="31" t="s">
        <v>934</v>
      </c>
      <c r="AJ232" s="31"/>
      <c r="AK232" s="31"/>
      <c r="AL232" s="31"/>
      <c r="AM232" s="31"/>
      <c r="AN232" s="31"/>
      <c r="AO232" s="31" t="s">
        <v>930</v>
      </c>
    </row>
    <row r="233" s="13" customFormat="1" ht="103" customHeight="1" spans="1:41">
      <c r="A233" s="43" t="s">
        <v>926</v>
      </c>
      <c r="B233" s="63" t="s">
        <v>975</v>
      </c>
      <c r="C233" s="64" t="s">
        <v>976</v>
      </c>
      <c r="D233" s="31" t="s">
        <v>707</v>
      </c>
      <c r="E233" s="31" t="s">
        <v>730</v>
      </c>
      <c r="F233" s="31" t="s">
        <v>116</v>
      </c>
      <c r="G233" s="31" t="s">
        <v>930</v>
      </c>
      <c r="H233" s="31" t="s">
        <v>731</v>
      </c>
      <c r="I233" s="67">
        <v>18991417522</v>
      </c>
      <c r="J233" s="57">
        <v>110</v>
      </c>
      <c r="K233" s="57"/>
      <c r="L233" s="31"/>
      <c r="M233" s="31"/>
      <c r="N233" s="31"/>
      <c r="O233" s="57"/>
      <c r="P233" s="31"/>
      <c r="Q233" s="31"/>
      <c r="R233" s="31"/>
      <c r="S233" s="31"/>
      <c r="T233" s="31">
        <v>30</v>
      </c>
      <c r="U233" s="31"/>
      <c r="V233" s="31"/>
      <c r="W233" s="57">
        <v>80</v>
      </c>
      <c r="X233" s="31" t="s">
        <v>117</v>
      </c>
      <c r="Y233" s="31" t="s">
        <v>118</v>
      </c>
      <c r="Z233" s="31" t="s">
        <v>137</v>
      </c>
      <c r="AA233" s="31" t="s">
        <v>137</v>
      </c>
      <c r="AB233" s="31" t="s">
        <v>118</v>
      </c>
      <c r="AC233" s="31" t="s">
        <v>137</v>
      </c>
      <c r="AD233" s="31">
        <v>149</v>
      </c>
      <c r="AE233" s="31">
        <v>560</v>
      </c>
      <c r="AF233" s="31">
        <v>560</v>
      </c>
      <c r="AG233" s="65" t="s">
        <v>932</v>
      </c>
      <c r="AH233" s="31" t="s">
        <v>977</v>
      </c>
      <c r="AI233" s="31" t="s">
        <v>934</v>
      </c>
      <c r="AJ233" s="31"/>
      <c r="AK233" s="31"/>
      <c r="AL233" s="31"/>
      <c r="AM233" s="31"/>
      <c r="AN233" s="31" t="s">
        <v>137</v>
      </c>
      <c r="AO233" s="31" t="s">
        <v>930</v>
      </c>
    </row>
    <row r="234" s="13" customFormat="1" ht="202" customHeight="1" spans="1:41">
      <c r="A234" s="43" t="s">
        <v>926</v>
      </c>
      <c r="B234" s="63" t="s">
        <v>978</v>
      </c>
      <c r="C234" s="64" t="s">
        <v>979</v>
      </c>
      <c r="D234" s="31" t="s">
        <v>707</v>
      </c>
      <c r="E234" s="31" t="s">
        <v>721</v>
      </c>
      <c r="F234" s="31" t="s">
        <v>116</v>
      </c>
      <c r="G234" s="31" t="s">
        <v>930</v>
      </c>
      <c r="H234" s="31" t="s">
        <v>722</v>
      </c>
      <c r="I234" s="67">
        <v>13468739226</v>
      </c>
      <c r="J234" s="58">
        <v>138</v>
      </c>
      <c r="K234" s="58"/>
      <c r="L234" s="58"/>
      <c r="M234" s="58"/>
      <c r="N234" s="58"/>
      <c r="O234" s="58"/>
      <c r="P234" s="58"/>
      <c r="Q234" s="58"/>
      <c r="R234" s="58"/>
      <c r="S234" s="58"/>
      <c r="T234" s="58">
        <v>30</v>
      </c>
      <c r="U234" s="58"/>
      <c r="V234" s="58"/>
      <c r="W234" s="58">
        <v>108</v>
      </c>
      <c r="X234" s="58" t="s">
        <v>117</v>
      </c>
      <c r="Y234" s="58" t="s">
        <v>118</v>
      </c>
      <c r="Z234" s="58" t="s">
        <v>137</v>
      </c>
      <c r="AA234" s="58" t="s">
        <v>137</v>
      </c>
      <c r="AB234" s="58" t="s">
        <v>118</v>
      </c>
      <c r="AC234" s="58" t="s">
        <v>118</v>
      </c>
      <c r="AD234" s="31">
        <v>59</v>
      </c>
      <c r="AE234" s="31">
        <v>205</v>
      </c>
      <c r="AF234" s="31">
        <v>205</v>
      </c>
      <c r="AG234" s="65" t="s">
        <v>980</v>
      </c>
      <c r="AH234" s="31" t="s">
        <v>981</v>
      </c>
      <c r="AI234" s="31" t="s">
        <v>934</v>
      </c>
      <c r="AJ234" s="31"/>
      <c r="AK234" s="31"/>
      <c r="AL234" s="31"/>
      <c r="AM234" s="31"/>
      <c r="AN234" s="31" t="s">
        <v>137</v>
      </c>
      <c r="AO234" s="31" t="s">
        <v>930</v>
      </c>
    </row>
    <row r="235" s="13" customFormat="1" ht="186" customHeight="1" spans="1:41">
      <c r="A235" s="43" t="s">
        <v>926</v>
      </c>
      <c r="B235" s="63" t="s">
        <v>982</v>
      </c>
      <c r="C235" s="64" t="s">
        <v>983</v>
      </c>
      <c r="D235" s="31" t="s">
        <v>385</v>
      </c>
      <c r="E235" s="31"/>
      <c r="F235" s="31" t="s">
        <v>116</v>
      </c>
      <c r="G235" s="31" t="s">
        <v>930</v>
      </c>
      <c r="H235" s="31" t="s">
        <v>984</v>
      </c>
      <c r="I235" s="67">
        <v>18392906333</v>
      </c>
      <c r="J235" s="58">
        <v>4700</v>
      </c>
      <c r="K235" s="58"/>
      <c r="L235" s="58"/>
      <c r="M235" s="58"/>
      <c r="N235" s="58"/>
      <c r="O235" s="58"/>
      <c r="P235" s="58"/>
      <c r="Q235" s="58"/>
      <c r="R235" s="58"/>
      <c r="S235" s="58"/>
      <c r="T235" s="58">
        <v>400</v>
      </c>
      <c r="U235" s="58"/>
      <c r="V235" s="58"/>
      <c r="W235" s="58">
        <v>4300</v>
      </c>
      <c r="X235" s="58" t="s">
        <v>117</v>
      </c>
      <c r="Y235" s="58" t="s">
        <v>118</v>
      </c>
      <c r="Z235" s="58" t="s">
        <v>137</v>
      </c>
      <c r="AA235" s="58" t="s">
        <v>137</v>
      </c>
      <c r="AB235" s="58" t="s">
        <v>118</v>
      </c>
      <c r="AC235" s="58" t="s">
        <v>137</v>
      </c>
      <c r="AD235" s="31">
        <v>136</v>
      </c>
      <c r="AE235" s="31">
        <v>386</v>
      </c>
      <c r="AF235" s="31">
        <v>386</v>
      </c>
      <c r="AG235" s="65" t="s">
        <v>932</v>
      </c>
      <c r="AH235" s="31" t="s">
        <v>985</v>
      </c>
      <c r="AI235" s="31" t="s">
        <v>986</v>
      </c>
      <c r="AJ235" s="31"/>
      <c r="AK235" s="31"/>
      <c r="AL235" s="31"/>
      <c r="AM235" s="31"/>
      <c r="AN235" s="31" t="s">
        <v>137</v>
      </c>
      <c r="AO235" s="31" t="s">
        <v>930</v>
      </c>
    </row>
    <row r="236" s="13" customFormat="1" ht="312" customHeight="1" spans="1:41">
      <c r="A236" s="43" t="s">
        <v>926</v>
      </c>
      <c r="B236" s="63" t="s">
        <v>987</v>
      </c>
      <c r="C236" s="64" t="s">
        <v>988</v>
      </c>
      <c r="D236" s="31" t="s">
        <v>143</v>
      </c>
      <c r="E236" s="31" t="s">
        <v>156</v>
      </c>
      <c r="F236" s="31" t="s">
        <v>116</v>
      </c>
      <c r="G236" s="31" t="s">
        <v>930</v>
      </c>
      <c r="H236" s="31" t="s">
        <v>989</v>
      </c>
      <c r="I236" s="67">
        <v>17392435318</v>
      </c>
      <c r="J236" s="58">
        <v>117</v>
      </c>
      <c r="K236" s="58"/>
      <c r="L236" s="58"/>
      <c r="M236" s="58"/>
      <c r="N236" s="58"/>
      <c r="O236" s="58"/>
      <c r="P236" s="58"/>
      <c r="Q236" s="58"/>
      <c r="R236" s="58"/>
      <c r="S236" s="58"/>
      <c r="T236" s="58">
        <v>20</v>
      </c>
      <c r="U236" s="58"/>
      <c r="V236" s="58"/>
      <c r="W236" s="58">
        <v>97</v>
      </c>
      <c r="X236" s="58" t="s">
        <v>117</v>
      </c>
      <c r="Y236" s="58" t="s">
        <v>118</v>
      </c>
      <c r="Z236" s="58" t="s">
        <v>137</v>
      </c>
      <c r="AA236" s="58" t="s">
        <v>137</v>
      </c>
      <c r="AB236" s="58" t="s">
        <v>118</v>
      </c>
      <c r="AC236" s="58" t="s">
        <v>137</v>
      </c>
      <c r="AD236" s="31">
        <v>10</v>
      </c>
      <c r="AE236" s="31">
        <v>35</v>
      </c>
      <c r="AF236" s="31">
        <v>35</v>
      </c>
      <c r="AG236" s="65" t="s">
        <v>932</v>
      </c>
      <c r="AH236" s="31" t="s">
        <v>990</v>
      </c>
      <c r="AI236" s="31" t="s">
        <v>986</v>
      </c>
      <c r="AJ236" s="31"/>
      <c r="AK236" s="31"/>
      <c r="AL236" s="31"/>
      <c r="AM236" s="31"/>
      <c r="AN236" s="31" t="s">
        <v>137</v>
      </c>
      <c r="AO236" s="31" t="s">
        <v>930</v>
      </c>
    </row>
    <row r="237" s="13" customFormat="1" ht="100" customHeight="1" spans="1:41">
      <c r="A237" s="43" t="s">
        <v>926</v>
      </c>
      <c r="B237" s="63" t="s">
        <v>991</v>
      </c>
      <c r="C237" s="64" t="s">
        <v>992</v>
      </c>
      <c r="D237" s="31" t="s">
        <v>268</v>
      </c>
      <c r="E237" s="31" t="s">
        <v>301</v>
      </c>
      <c r="F237" s="31" t="s">
        <v>116</v>
      </c>
      <c r="G237" s="31" t="s">
        <v>930</v>
      </c>
      <c r="H237" s="31" t="s">
        <v>302</v>
      </c>
      <c r="I237" s="67">
        <v>18391925555</v>
      </c>
      <c r="J237" s="58">
        <v>114</v>
      </c>
      <c r="K237" s="58"/>
      <c r="L237" s="58"/>
      <c r="M237" s="58"/>
      <c r="N237" s="58"/>
      <c r="O237" s="58"/>
      <c r="P237" s="58"/>
      <c r="Q237" s="58"/>
      <c r="R237" s="58"/>
      <c r="S237" s="58"/>
      <c r="T237" s="58">
        <v>30</v>
      </c>
      <c r="U237" s="58"/>
      <c r="V237" s="58"/>
      <c r="W237" s="58">
        <v>84</v>
      </c>
      <c r="X237" s="58" t="s">
        <v>117</v>
      </c>
      <c r="Y237" s="58" t="s">
        <v>118</v>
      </c>
      <c r="Z237" s="58" t="s">
        <v>137</v>
      </c>
      <c r="AA237" s="58" t="s">
        <v>137</v>
      </c>
      <c r="AB237" s="58" t="s">
        <v>118</v>
      </c>
      <c r="AC237" s="58" t="s">
        <v>137</v>
      </c>
      <c r="AD237" s="31">
        <v>110</v>
      </c>
      <c r="AE237" s="31">
        <v>327</v>
      </c>
      <c r="AF237" s="31">
        <v>327</v>
      </c>
      <c r="AG237" s="65" t="s">
        <v>932</v>
      </c>
      <c r="AH237" s="31" t="s">
        <v>993</v>
      </c>
      <c r="AI237" s="31" t="s">
        <v>986</v>
      </c>
      <c r="AJ237" s="31"/>
      <c r="AK237" s="31"/>
      <c r="AL237" s="31"/>
      <c r="AM237" s="31"/>
      <c r="AN237" s="31" t="s">
        <v>137</v>
      </c>
      <c r="AO237" s="31" t="s">
        <v>930</v>
      </c>
    </row>
    <row r="238" s="13" customFormat="1" ht="108" customHeight="1" spans="1:41">
      <c r="A238" s="43" t="s">
        <v>926</v>
      </c>
      <c r="B238" s="63" t="s">
        <v>994</v>
      </c>
      <c r="C238" s="64" t="s">
        <v>995</v>
      </c>
      <c r="D238" s="31" t="s">
        <v>268</v>
      </c>
      <c r="E238" s="31" t="s">
        <v>275</v>
      </c>
      <c r="F238" s="31" t="s">
        <v>116</v>
      </c>
      <c r="G238" s="31" t="s">
        <v>930</v>
      </c>
      <c r="H238" s="31" t="s">
        <v>276</v>
      </c>
      <c r="I238" s="67">
        <v>18791156658</v>
      </c>
      <c r="J238" s="58">
        <v>80</v>
      </c>
      <c r="K238" s="58"/>
      <c r="L238" s="58"/>
      <c r="M238" s="58"/>
      <c r="N238" s="58"/>
      <c r="O238" s="58"/>
      <c r="P238" s="58"/>
      <c r="Q238" s="58"/>
      <c r="R238" s="58"/>
      <c r="S238" s="58"/>
      <c r="T238" s="58">
        <v>30</v>
      </c>
      <c r="U238" s="58"/>
      <c r="V238" s="58"/>
      <c r="W238" s="58">
        <v>50</v>
      </c>
      <c r="X238" s="58" t="s">
        <v>117</v>
      </c>
      <c r="Y238" s="58" t="s">
        <v>118</v>
      </c>
      <c r="Z238" s="58" t="s">
        <v>137</v>
      </c>
      <c r="AA238" s="58" t="s">
        <v>137</v>
      </c>
      <c r="AB238" s="58" t="s">
        <v>118</v>
      </c>
      <c r="AC238" s="58" t="s">
        <v>137</v>
      </c>
      <c r="AD238" s="31">
        <v>109</v>
      </c>
      <c r="AE238" s="31">
        <v>322</v>
      </c>
      <c r="AF238" s="31">
        <v>322</v>
      </c>
      <c r="AG238" s="65" t="s">
        <v>932</v>
      </c>
      <c r="AH238" s="31" t="s">
        <v>996</v>
      </c>
      <c r="AI238" s="31" t="s">
        <v>986</v>
      </c>
      <c r="AJ238" s="31"/>
      <c r="AK238" s="31"/>
      <c r="AL238" s="31"/>
      <c r="AM238" s="31"/>
      <c r="AN238" s="31" t="s">
        <v>137</v>
      </c>
      <c r="AO238" s="31" t="s">
        <v>930</v>
      </c>
    </row>
    <row r="239" s="13" customFormat="1" ht="96.95" customHeight="1" spans="1:41">
      <c r="A239" s="43" t="s">
        <v>926</v>
      </c>
      <c r="B239" s="63" t="s">
        <v>997</v>
      </c>
      <c r="C239" s="64" t="s">
        <v>998</v>
      </c>
      <c r="D239" s="31" t="s">
        <v>143</v>
      </c>
      <c r="E239" s="31" t="s">
        <v>999</v>
      </c>
      <c r="F239" s="31" t="s">
        <v>116</v>
      </c>
      <c r="G239" s="31" t="s">
        <v>930</v>
      </c>
      <c r="H239" s="31" t="s">
        <v>1000</v>
      </c>
      <c r="I239" s="67">
        <v>13991461712</v>
      </c>
      <c r="J239" s="58">
        <v>100</v>
      </c>
      <c r="K239" s="58"/>
      <c r="L239" s="58"/>
      <c r="M239" s="58"/>
      <c r="N239" s="58"/>
      <c r="O239" s="58"/>
      <c r="P239" s="58"/>
      <c r="Q239" s="58"/>
      <c r="R239" s="58"/>
      <c r="S239" s="58"/>
      <c r="T239" s="58">
        <v>30</v>
      </c>
      <c r="U239" s="58"/>
      <c r="V239" s="58"/>
      <c r="W239" s="58">
        <v>70</v>
      </c>
      <c r="X239" s="58" t="s">
        <v>117</v>
      </c>
      <c r="Y239" s="58" t="s">
        <v>118</v>
      </c>
      <c r="Z239" s="58" t="s">
        <v>137</v>
      </c>
      <c r="AA239" s="58" t="s">
        <v>137</v>
      </c>
      <c r="AB239" s="58" t="s">
        <v>118</v>
      </c>
      <c r="AC239" s="58" t="s">
        <v>137</v>
      </c>
      <c r="AD239" s="31">
        <v>144</v>
      </c>
      <c r="AE239" s="31">
        <v>463</v>
      </c>
      <c r="AF239" s="31">
        <v>463</v>
      </c>
      <c r="AG239" s="65" t="s">
        <v>932</v>
      </c>
      <c r="AH239" s="31" t="s">
        <v>1001</v>
      </c>
      <c r="AI239" s="31" t="s">
        <v>986</v>
      </c>
      <c r="AJ239" s="31"/>
      <c r="AK239" s="31"/>
      <c r="AL239" s="31"/>
      <c r="AM239" s="31"/>
      <c r="AN239" s="31" t="s">
        <v>137</v>
      </c>
      <c r="AO239" s="31" t="s">
        <v>930</v>
      </c>
    </row>
    <row r="240" s="13" customFormat="1" ht="215" customHeight="1" spans="1:41">
      <c r="A240" s="43" t="s">
        <v>926</v>
      </c>
      <c r="B240" s="63" t="s">
        <v>1002</v>
      </c>
      <c r="C240" s="64" t="s">
        <v>1003</v>
      </c>
      <c r="D240" s="31" t="s">
        <v>436</v>
      </c>
      <c r="E240" s="31" t="s">
        <v>454</v>
      </c>
      <c r="F240" s="31" t="s">
        <v>116</v>
      </c>
      <c r="G240" s="31" t="s">
        <v>930</v>
      </c>
      <c r="H240" s="31" t="s">
        <v>1004</v>
      </c>
      <c r="I240" s="67">
        <v>13319142665</v>
      </c>
      <c r="J240" s="58">
        <v>5000</v>
      </c>
      <c r="K240" s="58"/>
      <c r="L240" s="58"/>
      <c r="M240" s="58"/>
      <c r="N240" s="58"/>
      <c r="O240" s="58"/>
      <c r="P240" s="58"/>
      <c r="Q240" s="58"/>
      <c r="R240" s="58"/>
      <c r="S240" s="58"/>
      <c r="T240" s="58">
        <v>1080</v>
      </c>
      <c r="U240" s="58"/>
      <c r="V240" s="58"/>
      <c r="W240" s="58">
        <v>3920</v>
      </c>
      <c r="X240" s="58" t="s">
        <v>117</v>
      </c>
      <c r="Y240" s="58" t="s">
        <v>118</v>
      </c>
      <c r="Z240" s="58" t="s">
        <v>137</v>
      </c>
      <c r="AA240" s="58" t="s">
        <v>137</v>
      </c>
      <c r="AB240" s="58" t="s">
        <v>118</v>
      </c>
      <c r="AC240" s="58" t="s">
        <v>137</v>
      </c>
      <c r="AD240" s="31">
        <v>379</v>
      </c>
      <c r="AE240" s="31">
        <v>1100</v>
      </c>
      <c r="AF240" s="31">
        <v>1100</v>
      </c>
      <c r="AG240" s="65" t="s">
        <v>932</v>
      </c>
      <c r="AH240" s="33" t="s">
        <v>1005</v>
      </c>
      <c r="AI240" s="31" t="s">
        <v>1006</v>
      </c>
      <c r="AJ240" s="31"/>
      <c r="AK240" s="31"/>
      <c r="AL240" s="31"/>
      <c r="AM240" s="31"/>
      <c r="AN240" s="31" t="s">
        <v>137</v>
      </c>
      <c r="AO240" s="31" t="s">
        <v>930</v>
      </c>
    </row>
    <row r="241" s="3" customFormat="1" ht="81" customHeight="1" spans="1:41">
      <c r="A241" s="30" t="s">
        <v>24</v>
      </c>
      <c r="B241" s="31" t="s">
        <v>1007</v>
      </c>
      <c r="C241" s="31" t="s">
        <v>1008</v>
      </c>
      <c r="D241" s="31" t="s">
        <v>1009</v>
      </c>
      <c r="E241" s="31" t="s">
        <v>1010</v>
      </c>
      <c r="F241" s="31" t="s">
        <v>116</v>
      </c>
      <c r="G241" s="31" t="s">
        <v>1011</v>
      </c>
      <c r="H241" s="31" t="s">
        <v>1012</v>
      </c>
      <c r="I241" s="31" t="s">
        <v>1013</v>
      </c>
      <c r="J241" s="31">
        <v>8.2</v>
      </c>
      <c r="K241" s="31">
        <v>8.2</v>
      </c>
      <c r="L241" s="31"/>
      <c r="M241" s="31"/>
      <c r="N241" s="31"/>
      <c r="O241" s="31">
        <v>8.2</v>
      </c>
      <c r="P241" s="31"/>
      <c r="Q241" s="31"/>
      <c r="R241" s="31"/>
      <c r="S241" s="31"/>
      <c r="T241" s="31"/>
      <c r="U241" s="31"/>
      <c r="V241" s="31"/>
      <c r="W241" s="31"/>
      <c r="X241" s="31" t="s">
        <v>117</v>
      </c>
      <c r="Y241" s="31" t="s">
        <v>118</v>
      </c>
      <c r="Z241" s="31" t="s">
        <v>118</v>
      </c>
      <c r="AA241" s="31" t="s">
        <v>137</v>
      </c>
      <c r="AB241" s="31" t="s">
        <v>137</v>
      </c>
      <c r="AC241" s="31" t="s">
        <v>137</v>
      </c>
      <c r="AD241" s="31">
        <v>10</v>
      </c>
      <c r="AE241" s="31">
        <v>38</v>
      </c>
      <c r="AF241" s="31">
        <v>38</v>
      </c>
      <c r="AG241" s="31" t="s">
        <v>1014</v>
      </c>
      <c r="AH241" s="31" t="s">
        <v>1015</v>
      </c>
      <c r="AI241" s="31" t="s">
        <v>1016</v>
      </c>
      <c r="AJ241" s="31"/>
      <c r="AK241" s="31"/>
      <c r="AL241" s="31"/>
      <c r="AM241" s="31"/>
      <c r="AN241" s="31"/>
      <c r="AO241" s="31"/>
    </row>
    <row r="242" s="14" customFormat="1" ht="35.1" customHeight="1" spans="1:41">
      <c r="A242" s="30" t="s">
        <v>25</v>
      </c>
      <c r="B242" s="31" t="s">
        <v>119</v>
      </c>
      <c r="C242" s="31"/>
      <c r="D242" s="31"/>
      <c r="E242" s="31"/>
      <c r="F242" s="31"/>
      <c r="G242" s="31"/>
      <c r="H242" s="31"/>
      <c r="I242" s="30"/>
      <c r="J242" s="31">
        <f>SUM(J243:J271)</f>
        <v>1240</v>
      </c>
      <c r="K242" s="31">
        <f t="shared" ref="K242:W242" si="6">SUM(K243:K271)</f>
        <v>696</v>
      </c>
      <c r="L242" s="31">
        <f t="shared" si="6"/>
        <v>476</v>
      </c>
      <c r="M242" s="31">
        <f t="shared" si="6"/>
        <v>220</v>
      </c>
      <c r="N242" s="31">
        <f t="shared" si="6"/>
        <v>0</v>
      </c>
      <c r="O242" s="31">
        <f t="shared" si="6"/>
        <v>0</v>
      </c>
      <c r="P242" s="31">
        <f t="shared" si="6"/>
        <v>114</v>
      </c>
      <c r="Q242" s="31">
        <f t="shared" si="6"/>
        <v>0</v>
      </c>
      <c r="R242" s="31">
        <f t="shared" si="6"/>
        <v>0</v>
      </c>
      <c r="S242" s="31">
        <f t="shared" si="6"/>
        <v>0</v>
      </c>
      <c r="T242" s="31">
        <f t="shared" si="6"/>
        <v>180</v>
      </c>
      <c r="U242" s="31">
        <f t="shared" si="6"/>
        <v>0</v>
      </c>
      <c r="V242" s="31">
        <f t="shared" si="6"/>
        <v>0</v>
      </c>
      <c r="W242" s="31">
        <f t="shared" si="6"/>
        <v>250</v>
      </c>
      <c r="X242" s="31"/>
      <c r="Y242" s="31"/>
      <c r="Z242" s="31"/>
      <c r="AA242" s="31"/>
      <c r="AB242" s="31"/>
      <c r="AC242" s="31"/>
      <c r="AD242" s="31"/>
      <c r="AE242" s="31"/>
      <c r="AF242" s="31"/>
      <c r="AG242" s="31"/>
      <c r="AH242" s="31"/>
      <c r="AI242" s="31"/>
      <c r="AJ242" s="31"/>
      <c r="AK242" s="31"/>
      <c r="AL242" s="31"/>
      <c r="AM242" s="31"/>
      <c r="AN242" s="31"/>
      <c r="AO242" s="31"/>
    </row>
    <row r="243" s="15" customFormat="1" ht="85" customHeight="1" spans="1:41">
      <c r="A243" s="30" t="s">
        <v>1017</v>
      </c>
      <c r="B243" s="31" t="s">
        <v>1018</v>
      </c>
      <c r="C243" s="31" t="s">
        <v>1019</v>
      </c>
      <c r="D243" s="31" t="s">
        <v>787</v>
      </c>
      <c r="E243" s="31" t="s">
        <v>1020</v>
      </c>
      <c r="F243" s="31">
        <v>2018</v>
      </c>
      <c r="G243" s="31" t="s">
        <v>222</v>
      </c>
      <c r="H243" s="31" t="s">
        <v>1021</v>
      </c>
      <c r="I243" s="30">
        <v>15619140580</v>
      </c>
      <c r="J243" s="31">
        <v>20</v>
      </c>
      <c r="K243" s="31">
        <v>20</v>
      </c>
      <c r="L243" s="31">
        <v>20</v>
      </c>
      <c r="M243" s="31"/>
      <c r="N243" s="31"/>
      <c r="O243" s="31"/>
      <c r="P243" s="31"/>
      <c r="Q243" s="31"/>
      <c r="R243" s="31"/>
      <c r="S243" s="31"/>
      <c r="T243" s="31"/>
      <c r="U243" s="31"/>
      <c r="V243" s="31"/>
      <c r="W243" s="31"/>
      <c r="X243" s="31" t="s">
        <v>117</v>
      </c>
      <c r="Y243" s="31" t="s">
        <v>118</v>
      </c>
      <c r="Z243" s="31" t="s">
        <v>137</v>
      </c>
      <c r="AA243" s="31" t="s">
        <v>118</v>
      </c>
      <c r="AB243" s="53" t="s">
        <v>118</v>
      </c>
      <c r="AC243" s="53" t="s">
        <v>137</v>
      </c>
      <c r="AD243" s="53">
        <v>259</v>
      </c>
      <c r="AE243" s="53">
        <v>730</v>
      </c>
      <c r="AF243" s="53">
        <v>730</v>
      </c>
      <c r="AG243" s="53" t="s">
        <v>147</v>
      </c>
      <c r="AH243" s="53" t="s">
        <v>816</v>
      </c>
      <c r="AI243" s="53" t="s">
        <v>296</v>
      </c>
      <c r="AJ243" s="53" t="s">
        <v>118</v>
      </c>
      <c r="AK243" s="53" t="s">
        <v>930</v>
      </c>
      <c r="AL243" s="53"/>
      <c r="AM243" s="53"/>
      <c r="AN243" s="53"/>
      <c r="AO243" s="53"/>
    </row>
    <row r="244" s="15" customFormat="1" ht="85" customHeight="1" spans="1:41">
      <c r="A244" s="30" t="s">
        <v>1017</v>
      </c>
      <c r="B244" s="31" t="s">
        <v>1022</v>
      </c>
      <c r="C244" s="31" t="s">
        <v>1023</v>
      </c>
      <c r="D244" s="31" t="s">
        <v>787</v>
      </c>
      <c r="E244" s="31" t="s">
        <v>1020</v>
      </c>
      <c r="F244" s="31">
        <v>2018</v>
      </c>
      <c r="G244" s="31" t="s">
        <v>222</v>
      </c>
      <c r="H244" s="31" t="s">
        <v>1021</v>
      </c>
      <c r="I244" s="30">
        <v>15619140580</v>
      </c>
      <c r="J244" s="31">
        <v>126</v>
      </c>
      <c r="K244" s="31">
        <v>126</v>
      </c>
      <c r="L244" s="31">
        <v>126</v>
      </c>
      <c r="M244" s="31"/>
      <c r="N244" s="31"/>
      <c r="O244" s="31"/>
      <c r="P244" s="31"/>
      <c r="Q244" s="31"/>
      <c r="R244" s="31"/>
      <c r="S244" s="31"/>
      <c r="T244" s="31"/>
      <c r="U244" s="31"/>
      <c r="V244" s="31"/>
      <c r="W244" s="31"/>
      <c r="X244" s="31" t="s">
        <v>117</v>
      </c>
      <c r="Y244" s="31" t="s">
        <v>118</v>
      </c>
      <c r="Z244" s="31" t="s">
        <v>137</v>
      </c>
      <c r="AA244" s="31" t="s">
        <v>118</v>
      </c>
      <c r="AB244" s="53" t="s">
        <v>118</v>
      </c>
      <c r="AC244" s="53" t="s">
        <v>137</v>
      </c>
      <c r="AD244" s="53">
        <v>65</v>
      </c>
      <c r="AE244" s="53">
        <v>201</v>
      </c>
      <c r="AF244" s="53">
        <v>201</v>
      </c>
      <c r="AG244" s="53" t="s">
        <v>147</v>
      </c>
      <c r="AH244" s="53" t="s">
        <v>816</v>
      </c>
      <c r="AI244" s="53" t="s">
        <v>320</v>
      </c>
      <c r="AJ244" s="53" t="s">
        <v>118</v>
      </c>
      <c r="AK244" s="53" t="s">
        <v>930</v>
      </c>
      <c r="AL244" s="53"/>
      <c r="AM244" s="53"/>
      <c r="AN244" s="53"/>
      <c r="AO244" s="53"/>
    </row>
    <row r="245" s="15" customFormat="1" ht="85" customHeight="1" spans="1:41">
      <c r="A245" s="30" t="s">
        <v>1017</v>
      </c>
      <c r="B245" s="31" t="s">
        <v>1024</v>
      </c>
      <c r="C245" s="31" t="s">
        <v>1025</v>
      </c>
      <c r="D245" s="31" t="s">
        <v>787</v>
      </c>
      <c r="E245" s="31" t="s">
        <v>824</v>
      </c>
      <c r="F245" s="31">
        <v>2018</v>
      </c>
      <c r="G245" s="31" t="s">
        <v>222</v>
      </c>
      <c r="H245" s="31" t="s">
        <v>825</v>
      </c>
      <c r="I245" s="30">
        <v>15291676367</v>
      </c>
      <c r="J245" s="31">
        <v>70</v>
      </c>
      <c r="K245" s="31">
        <v>70</v>
      </c>
      <c r="L245" s="31">
        <v>70</v>
      </c>
      <c r="M245" s="31"/>
      <c r="N245" s="31"/>
      <c r="O245" s="31"/>
      <c r="P245" s="31"/>
      <c r="Q245" s="31"/>
      <c r="R245" s="31"/>
      <c r="S245" s="31"/>
      <c r="T245" s="31"/>
      <c r="U245" s="31"/>
      <c r="V245" s="31"/>
      <c r="W245" s="31"/>
      <c r="X245" s="31" t="s">
        <v>117</v>
      </c>
      <c r="Y245" s="31" t="s">
        <v>118</v>
      </c>
      <c r="Z245" s="31" t="s">
        <v>137</v>
      </c>
      <c r="AA245" s="31" t="s">
        <v>118</v>
      </c>
      <c r="AB245" s="53" t="s">
        <v>118</v>
      </c>
      <c r="AC245" s="53" t="s">
        <v>137</v>
      </c>
      <c r="AD245" s="53">
        <v>58</v>
      </c>
      <c r="AE245" s="53">
        <v>194</v>
      </c>
      <c r="AF245" s="53">
        <v>194</v>
      </c>
      <c r="AG245" s="53" t="s">
        <v>147</v>
      </c>
      <c r="AH245" s="53" t="s">
        <v>816</v>
      </c>
      <c r="AI245" s="53" t="s">
        <v>320</v>
      </c>
      <c r="AJ245" s="53" t="s">
        <v>118</v>
      </c>
      <c r="AK245" s="53" t="s">
        <v>930</v>
      </c>
      <c r="AL245" s="53"/>
      <c r="AM245" s="53"/>
      <c r="AN245" s="53"/>
      <c r="AO245" s="53"/>
    </row>
    <row r="246" s="15" customFormat="1" ht="85" customHeight="1" spans="1:41">
      <c r="A246" s="30" t="s">
        <v>1017</v>
      </c>
      <c r="B246" s="31" t="s">
        <v>1026</v>
      </c>
      <c r="C246" s="31" t="s">
        <v>1027</v>
      </c>
      <c r="D246" s="31" t="s">
        <v>787</v>
      </c>
      <c r="E246" s="31" t="s">
        <v>827</v>
      </c>
      <c r="F246" s="31">
        <v>2018</v>
      </c>
      <c r="G246" s="31" t="s">
        <v>222</v>
      </c>
      <c r="H246" s="31" t="s">
        <v>828</v>
      </c>
      <c r="I246" s="30">
        <v>18891876578</v>
      </c>
      <c r="J246" s="31">
        <v>10</v>
      </c>
      <c r="K246" s="31">
        <v>10</v>
      </c>
      <c r="L246" s="31">
        <v>10</v>
      </c>
      <c r="M246" s="31"/>
      <c r="N246" s="31"/>
      <c r="O246" s="31"/>
      <c r="P246" s="31"/>
      <c r="Q246" s="31"/>
      <c r="R246" s="31"/>
      <c r="S246" s="31"/>
      <c r="T246" s="31"/>
      <c r="U246" s="31"/>
      <c r="V246" s="31"/>
      <c r="W246" s="31"/>
      <c r="X246" s="31" t="s">
        <v>117</v>
      </c>
      <c r="Y246" s="31" t="s">
        <v>118</v>
      </c>
      <c r="Z246" s="31" t="s">
        <v>137</v>
      </c>
      <c r="AA246" s="31" t="s">
        <v>118</v>
      </c>
      <c r="AB246" s="53" t="s">
        <v>118</v>
      </c>
      <c r="AC246" s="53" t="s">
        <v>137</v>
      </c>
      <c r="AD246" s="53">
        <v>37</v>
      </c>
      <c r="AE246" s="53">
        <v>116</v>
      </c>
      <c r="AF246" s="53">
        <v>116</v>
      </c>
      <c r="AG246" s="53" t="s">
        <v>147</v>
      </c>
      <c r="AH246" s="53" t="s">
        <v>816</v>
      </c>
      <c r="AI246" s="53" t="s">
        <v>320</v>
      </c>
      <c r="AJ246" s="53" t="s">
        <v>118</v>
      </c>
      <c r="AK246" s="53" t="s">
        <v>930</v>
      </c>
      <c r="AL246" s="53"/>
      <c r="AM246" s="53"/>
      <c r="AN246" s="53"/>
      <c r="AO246" s="53"/>
    </row>
    <row r="247" s="15" customFormat="1" ht="85" customHeight="1" spans="1:41">
      <c r="A247" s="30" t="s">
        <v>1017</v>
      </c>
      <c r="B247" s="31" t="s">
        <v>1028</v>
      </c>
      <c r="C247" s="31" t="s">
        <v>1029</v>
      </c>
      <c r="D247" s="31" t="s">
        <v>787</v>
      </c>
      <c r="E247" s="31" t="s">
        <v>832</v>
      </c>
      <c r="F247" s="31">
        <v>2018</v>
      </c>
      <c r="G247" s="31" t="s">
        <v>222</v>
      </c>
      <c r="H247" s="31" t="s">
        <v>833</v>
      </c>
      <c r="I247" s="30">
        <v>13991444605</v>
      </c>
      <c r="J247" s="31">
        <v>40</v>
      </c>
      <c r="K247" s="31">
        <v>40</v>
      </c>
      <c r="L247" s="31">
        <v>40</v>
      </c>
      <c r="M247" s="31"/>
      <c r="N247" s="31"/>
      <c r="O247" s="31"/>
      <c r="P247" s="31"/>
      <c r="Q247" s="31"/>
      <c r="R247" s="31"/>
      <c r="S247" s="31"/>
      <c r="T247" s="31"/>
      <c r="U247" s="31"/>
      <c r="V247" s="31"/>
      <c r="W247" s="31"/>
      <c r="X247" s="31" t="s">
        <v>117</v>
      </c>
      <c r="Y247" s="31" t="s">
        <v>118</v>
      </c>
      <c r="Z247" s="31" t="s">
        <v>137</v>
      </c>
      <c r="AA247" s="31" t="s">
        <v>118</v>
      </c>
      <c r="AB247" s="53" t="s">
        <v>118</v>
      </c>
      <c r="AC247" s="53" t="s">
        <v>137</v>
      </c>
      <c r="AD247" s="53">
        <v>93</v>
      </c>
      <c r="AE247" s="53">
        <v>325</v>
      </c>
      <c r="AF247" s="53">
        <v>325</v>
      </c>
      <c r="AG247" s="53" t="s">
        <v>147</v>
      </c>
      <c r="AH247" s="53" t="s">
        <v>816</v>
      </c>
      <c r="AI247" s="53" t="s">
        <v>320</v>
      </c>
      <c r="AJ247" s="53" t="s">
        <v>118</v>
      </c>
      <c r="AK247" s="53" t="s">
        <v>930</v>
      </c>
      <c r="AL247" s="53"/>
      <c r="AM247" s="53"/>
      <c r="AN247" s="53"/>
      <c r="AO247" s="53"/>
    </row>
    <row r="248" s="15" customFormat="1" ht="85" customHeight="1" spans="1:41">
      <c r="A248" s="30" t="s">
        <v>1017</v>
      </c>
      <c r="B248" s="31" t="s">
        <v>1030</v>
      </c>
      <c r="C248" s="31" t="s">
        <v>1031</v>
      </c>
      <c r="D248" s="31" t="s">
        <v>787</v>
      </c>
      <c r="E248" s="31" t="s">
        <v>802</v>
      </c>
      <c r="F248" s="31">
        <v>2018</v>
      </c>
      <c r="G248" s="31" t="s">
        <v>222</v>
      </c>
      <c r="H248" s="31" t="s">
        <v>803</v>
      </c>
      <c r="I248" s="30">
        <v>13689140889</v>
      </c>
      <c r="J248" s="31">
        <v>50</v>
      </c>
      <c r="K248" s="31">
        <v>50</v>
      </c>
      <c r="L248" s="31"/>
      <c r="M248" s="31">
        <v>50</v>
      </c>
      <c r="N248" s="31"/>
      <c r="O248" s="31"/>
      <c r="P248" s="31"/>
      <c r="Q248" s="31"/>
      <c r="R248" s="31"/>
      <c r="S248" s="31"/>
      <c r="T248" s="31"/>
      <c r="U248" s="31"/>
      <c r="V248" s="31"/>
      <c r="W248" s="31"/>
      <c r="X248" s="31" t="s">
        <v>117</v>
      </c>
      <c r="Y248" s="31" t="s">
        <v>118</v>
      </c>
      <c r="Z248" s="31" t="s">
        <v>137</v>
      </c>
      <c r="AA248" s="31" t="s">
        <v>118</v>
      </c>
      <c r="AB248" s="53" t="s">
        <v>118</v>
      </c>
      <c r="AC248" s="53" t="s">
        <v>137</v>
      </c>
      <c r="AD248" s="53">
        <v>123</v>
      </c>
      <c r="AE248" s="53">
        <v>402</v>
      </c>
      <c r="AF248" s="53">
        <v>402</v>
      </c>
      <c r="AG248" s="53" t="s">
        <v>147</v>
      </c>
      <c r="AH248" s="53" t="s">
        <v>816</v>
      </c>
      <c r="AI248" s="53" t="s">
        <v>313</v>
      </c>
      <c r="AJ248" s="53" t="s">
        <v>118</v>
      </c>
      <c r="AK248" s="53" t="s">
        <v>930</v>
      </c>
      <c r="AL248" s="53"/>
      <c r="AM248" s="53"/>
      <c r="AN248" s="53"/>
      <c r="AO248" s="53"/>
    </row>
    <row r="249" s="15" customFormat="1" ht="85" customHeight="1" spans="1:41">
      <c r="A249" s="30" t="s">
        <v>1017</v>
      </c>
      <c r="B249" s="31" t="s">
        <v>1032</v>
      </c>
      <c r="C249" s="31" t="s">
        <v>1033</v>
      </c>
      <c r="D249" s="31" t="s">
        <v>787</v>
      </c>
      <c r="E249" s="31" t="s">
        <v>824</v>
      </c>
      <c r="F249" s="31">
        <v>2018</v>
      </c>
      <c r="G249" s="31" t="s">
        <v>222</v>
      </c>
      <c r="H249" s="31" t="s">
        <v>825</v>
      </c>
      <c r="I249" s="30">
        <v>15291676367</v>
      </c>
      <c r="J249" s="31">
        <v>30</v>
      </c>
      <c r="K249" s="31">
        <v>30</v>
      </c>
      <c r="L249" s="31"/>
      <c r="M249" s="31">
        <v>30</v>
      </c>
      <c r="N249" s="31"/>
      <c r="O249" s="31"/>
      <c r="P249" s="31"/>
      <c r="Q249" s="31"/>
      <c r="R249" s="31"/>
      <c r="S249" s="31"/>
      <c r="T249" s="31"/>
      <c r="U249" s="31"/>
      <c r="V249" s="31"/>
      <c r="W249" s="31"/>
      <c r="X249" s="31" t="s">
        <v>117</v>
      </c>
      <c r="Y249" s="31" t="s">
        <v>118</v>
      </c>
      <c r="Z249" s="31" t="s">
        <v>137</v>
      </c>
      <c r="AA249" s="31" t="s">
        <v>118</v>
      </c>
      <c r="AB249" s="53" t="s">
        <v>118</v>
      </c>
      <c r="AC249" s="53" t="s">
        <v>137</v>
      </c>
      <c r="AD249" s="53">
        <v>57</v>
      </c>
      <c r="AE249" s="53">
        <v>206</v>
      </c>
      <c r="AF249" s="53">
        <v>206</v>
      </c>
      <c r="AG249" s="53" t="s">
        <v>147</v>
      </c>
      <c r="AH249" s="53" t="s">
        <v>816</v>
      </c>
      <c r="AI249" s="53" t="s">
        <v>313</v>
      </c>
      <c r="AJ249" s="53" t="s">
        <v>118</v>
      </c>
      <c r="AK249" s="53" t="s">
        <v>930</v>
      </c>
      <c r="AL249" s="53"/>
      <c r="AM249" s="53"/>
      <c r="AN249" s="53"/>
      <c r="AO249" s="53"/>
    </row>
    <row r="250" s="15" customFormat="1" ht="85" customHeight="1" spans="1:41">
      <c r="A250" s="30" t="s">
        <v>1017</v>
      </c>
      <c r="B250" s="31" t="s">
        <v>1034</v>
      </c>
      <c r="C250" s="31" t="s">
        <v>1035</v>
      </c>
      <c r="D250" s="31" t="s">
        <v>787</v>
      </c>
      <c r="E250" s="31" t="s">
        <v>827</v>
      </c>
      <c r="F250" s="31">
        <v>2018</v>
      </c>
      <c r="G250" s="31" t="s">
        <v>222</v>
      </c>
      <c r="H250" s="31" t="s">
        <v>828</v>
      </c>
      <c r="I250" s="30">
        <v>18891876578</v>
      </c>
      <c r="J250" s="31">
        <v>30</v>
      </c>
      <c r="K250" s="31">
        <v>30</v>
      </c>
      <c r="L250" s="31"/>
      <c r="M250" s="31">
        <v>30</v>
      </c>
      <c r="N250" s="31"/>
      <c r="O250" s="31"/>
      <c r="P250" s="31"/>
      <c r="Q250" s="31"/>
      <c r="R250" s="31"/>
      <c r="S250" s="31"/>
      <c r="T250" s="31"/>
      <c r="U250" s="31"/>
      <c r="V250" s="31"/>
      <c r="W250" s="31"/>
      <c r="X250" s="31" t="s">
        <v>117</v>
      </c>
      <c r="Y250" s="31" t="s">
        <v>118</v>
      </c>
      <c r="Z250" s="31" t="s">
        <v>137</v>
      </c>
      <c r="AA250" s="31" t="s">
        <v>118</v>
      </c>
      <c r="AB250" s="53" t="s">
        <v>118</v>
      </c>
      <c r="AC250" s="53" t="s">
        <v>137</v>
      </c>
      <c r="AD250" s="53">
        <v>30</v>
      </c>
      <c r="AE250" s="53">
        <v>118</v>
      </c>
      <c r="AF250" s="53">
        <v>118</v>
      </c>
      <c r="AG250" s="53" t="s">
        <v>147</v>
      </c>
      <c r="AH250" s="53" t="s">
        <v>816</v>
      </c>
      <c r="AI250" s="53" t="s">
        <v>313</v>
      </c>
      <c r="AJ250" s="53" t="s">
        <v>118</v>
      </c>
      <c r="AK250" s="53" t="s">
        <v>930</v>
      </c>
      <c r="AL250" s="53"/>
      <c r="AM250" s="53"/>
      <c r="AN250" s="53"/>
      <c r="AO250" s="53"/>
    </row>
    <row r="251" s="15" customFormat="1" ht="85" customHeight="1" spans="1:41">
      <c r="A251" s="30" t="s">
        <v>1017</v>
      </c>
      <c r="B251" s="31" t="s">
        <v>1036</v>
      </c>
      <c r="C251" s="31" t="s">
        <v>1037</v>
      </c>
      <c r="D251" s="31" t="s">
        <v>787</v>
      </c>
      <c r="E251" s="31" t="s">
        <v>807</v>
      </c>
      <c r="F251" s="31">
        <v>2018</v>
      </c>
      <c r="G251" s="31" t="s">
        <v>222</v>
      </c>
      <c r="H251" s="31" t="s">
        <v>808</v>
      </c>
      <c r="I251" s="30">
        <v>15229543359</v>
      </c>
      <c r="J251" s="31">
        <v>30</v>
      </c>
      <c r="K251" s="31">
        <v>30</v>
      </c>
      <c r="L251" s="31"/>
      <c r="M251" s="31">
        <v>30</v>
      </c>
      <c r="N251" s="31"/>
      <c r="O251" s="31"/>
      <c r="P251" s="31"/>
      <c r="Q251" s="31"/>
      <c r="R251" s="31"/>
      <c r="S251" s="31"/>
      <c r="T251" s="31"/>
      <c r="U251" s="31"/>
      <c r="V251" s="31"/>
      <c r="W251" s="31"/>
      <c r="X251" s="31" t="s">
        <v>117</v>
      </c>
      <c r="Y251" s="31" t="s">
        <v>118</v>
      </c>
      <c r="Z251" s="31" t="s">
        <v>137</v>
      </c>
      <c r="AA251" s="31" t="s">
        <v>118</v>
      </c>
      <c r="AB251" s="53" t="s">
        <v>118</v>
      </c>
      <c r="AC251" s="53" t="s">
        <v>137</v>
      </c>
      <c r="AD251" s="53">
        <v>75</v>
      </c>
      <c r="AE251" s="53">
        <v>264</v>
      </c>
      <c r="AF251" s="53">
        <v>264</v>
      </c>
      <c r="AG251" s="53" t="s">
        <v>147</v>
      </c>
      <c r="AH251" s="53" t="s">
        <v>816</v>
      </c>
      <c r="AI251" s="53" t="s">
        <v>313</v>
      </c>
      <c r="AJ251" s="53" t="s">
        <v>118</v>
      </c>
      <c r="AK251" s="53" t="s">
        <v>930</v>
      </c>
      <c r="AL251" s="53"/>
      <c r="AM251" s="53"/>
      <c r="AN251" s="53"/>
      <c r="AO251" s="53"/>
    </row>
    <row r="252" s="15" customFormat="1" ht="85" customHeight="1" spans="1:41">
      <c r="A252" s="30" t="s">
        <v>1017</v>
      </c>
      <c r="B252" s="31" t="s">
        <v>1038</v>
      </c>
      <c r="C252" s="31" t="s">
        <v>1031</v>
      </c>
      <c r="D252" s="31" t="s">
        <v>787</v>
      </c>
      <c r="E252" s="31" t="s">
        <v>832</v>
      </c>
      <c r="F252" s="31">
        <v>2018</v>
      </c>
      <c r="G252" s="31" t="s">
        <v>222</v>
      </c>
      <c r="H252" s="31" t="s">
        <v>833</v>
      </c>
      <c r="I252" s="30">
        <v>13991444605</v>
      </c>
      <c r="J252" s="31">
        <v>30</v>
      </c>
      <c r="K252" s="31">
        <v>30</v>
      </c>
      <c r="L252" s="31"/>
      <c r="M252" s="31">
        <v>30</v>
      </c>
      <c r="N252" s="31"/>
      <c r="O252" s="31"/>
      <c r="P252" s="31"/>
      <c r="Q252" s="31"/>
      <c r="R252" s="31"/>
      <c r="S252" s="31"/>
      <c r="T252" s="31"/>
      <c r="U252" s="31"/>
      <c r="V252" s="31"/>
      <c r="W252" s="31"/>
      <c r="X252" s="31" t="s">
        <v>117</v>
      </c>
      <c r="Y252" s="31" t="s">
        <v>118</v>
      </c>
      <c r="Z252" s="31" t="s">
        <v>137</v>
      </c>
      <c r="AA252" s="31" t="s">
        <v>118</v>
      </c>
      <c r="AB252" s="53" t="s">
        <v>118</v>
      </c>
      <c r="AC252" s="53" t="s">
        <v>137</v>
      </c>
      <c r="AD252" s="53">
        <v>93</v>
      </c>
      <c r="AE252" s="53">
        <v>342</v>
      </c>
      <c r="AF252" s="53">
        <v>342</v>
      </c>
      <c r="AG252" s="53" t="s">
        <v>147</v>
      </c>
      <c r="AH252" s="53" t="s">
        <v>816</v>
      </c>
      <c r="AI252" s="53" t="s">
        <v>313</v>
      </c>
      <c r="AJ252" s="53" t="s">
        <v>118</v>
      </c>
      <c r="AK252" s="53" t="s">
        <v>930</v>
      </c>
      <c r="AL252" s="53"/>
      <c r="AM252" s="53"/>
      <c r="AN252" s="53"/>
      <c r="AO252" s="53"/>
    </row>
    <row r="253" s="15" customFormat="1" ht="85" customHeight="1" spans="1:41">
      <c r="A253" s="30" t="s">
        <v>1017</v>
      </c>
      <c r="B253" s="31" t="s">
        <v>1039</v>
      </c>
      <c r="C253" s="31" t="s">
        <v>1040</v>
      </c>
      <c r="D253" s="31" t="s">
        <v>787</v>
      </c>
      <c r="E253" s="31" t="s">
        <v>824</v>
      </c>
      <c r="F253" s="31">
        <v>2018</v>
      </c>
      <c r="G253" s="31" t="s">
        <v>222</v>
      </c>
      <c r="H253" s="31" t="s">
        <v>825</v>
      </c>
      <c r="I253" s="30">
        <v>15291676367</v>
      </c>
      <c r="J253" s="31">
        <v>2</v>
      </c>
      <c r="K253" s="31">
        <v>2</v>
      </c>
      <c r="L253" s="31">
        <v>2</v>
      </c>
      <c r="M253" s="31"/>
      <c r="N253" s="31"/>
      <c r="O253" s="31"/>
      <c r="P253" s="31"/>
      <c r="Q253" s="31"/>
      <c r="R253" s="31"/>
      <c r="S253" s="31"/>
      <c r="T253" s="31"/>
      <c r="U253" s="31"/>
      <c r="V253" s="31"/>
      <c r="W253" s="31"/>
      <c r="X253" s="31" t="s">
        <v>117</v>
      </c>
      <c r="Y253" s="31" t="s">
        <v>118</v>
      </c>
      <c r="Z253" s="31" t="s">
        <v>137</v>
      </c>
      <c r="AA253" s="31" t="s">
        <v>118</v>
      </c>
      <c r="AB253" s="53" t="s">
        <v>118</v>
      </c>
      <c r="AC253" s="53" t="s">
        <v>137</v>
      </c>
      <c r="AD253" s="53">
        <v>57</v>
      </c>
      <c r="AE253" s="53">
        <v>172</v>
      </c>
      <c r="AF253" s="53">
        <v>172</v>
      </c>
      <c r="AG253" s="53" t="s">
        <v>147</v>
      </c>
      <c r="AH253" s="53" t="s">
        <v>816</v>
      </c>
      <c r="AI253" s="53" t="s">
        <v>1041</v>
      </c>
      <c r="AJ253" s="53" t="s">
        <v>118</v>
      </c>
      <c r="AK253" s="53" t="s">
        <v>930</v>
      </c>
      <c r="AL253" s="53"/>
      <c r="AM253" s="53"/>
      <c r="AN253" s="53"/>
      <c r="AO253" s="53"/>
    </row>
    <row r="254" s="15" customFormat="1" ht="85" customHeight="1" spans="1:41">
      <c r="A254" s="30" t="s">
        <v>1017</v>
      </c>
      <c r="B254" s="31" t="s">
        <v>1042</v>
      </c>
      <c r="C254" s="31" t="s">
        <v>1043</v>
      </c>
      <c r="D254" s="31" t="s">
        <v>787</v>
      </c>
      <c r="E254" s="31" t="s">
        <v>827</v>
      </c>
      <c r="F254" s="31">
        <v>2018</v>
      </c>
      <c r="G254" s="31" t="s">
        <v>222</v>
      </c>
      <c r="H254" s="31" t="s">
        <v>828</v>
      </c>
      <c r="I254" s="30">
        <v>18891876578</v>
      </c>
      <c r="J254" s="31">
        <v>6</v>
      </c>
      <c r="K254" s="31">
        <v>6</v>
      </c>
      <c r="L254" s="31">
        <v>6</v>
      </c>
      <c r="M254" s="31"/>
      <c r="N254" s="31"/>
      <c r="O254" s="31"/>
      <c r="P254" s="31"/>
      <c r="Q254" s="31"/>
      <c r="R254" s="31"/>
      <c r="S254" s="31"/>
      <c r="T254" s="31"/>
      <c r="U254" s="31"/>
      <c r="V254" s="31"/>
      <c r="W254" s="31"/>
      <c r="X254" s="31" t="s">
        <v>117</v>
      </c>
      <c r="Y254" s="31" t="s">
        <v>118</v>
      </c>
      <c r="Z254" s="31" t="s">
        <v>137</v>
      </c>
      <c r="AA254" s="31" t="s">
        <v>118</v>
      </c>
      <c r="AB254" s="53" t="s">
        <v>118</v>
      </c>
      <c r="AC254" s="53" t="s">
        <v>137</v>
      </c>
      <c r="AD254" s="53">
        <v>37</v>
      </c>
      <c r="AE254" s="53">
        <v>132</v>
      </c>
      <c r="AF254" s="53">
        <v>132</v>
      </c>
      <c r="AG254" s="53" t="s">
        <v>147</v>
      </c>
      <c r="AH254" s="53" t="s">
        <v>816</v>
      </c>
      <c r="AI254" s="53" t="s">
        <v>1041</v>
      </c>
      <c r="AJ254" s="53" t="s">
        <v>118</v>
      </c>
      <c r="AK254" s="53" t="s">
        <v>930</v>
      </c>
      <c r="AL254" s="53"/>
      <c r="AM254" s="53"/>
      <c r="AN254" s="53"/>
      <c r="AO254" s="53"/>
    </row>
    <row r="255" s="15" customFormat="1" ht="85" customHeight="1" spans="1:41">
      <c r="A255" s="30" t="s">
        <v>1017</v>
      </c>
      <c r="B255" s="31" t="s">
        <v>1044</v>
      </c>
      <c r="C255" s="31" t="s">
        <v>1045</v>
      </c>
      <c r="D255" s="31" t="s">
        <v>787</v>
      </c>
      <c r="E255" s="31" t="s">
        <v>807</v>
      </c>
      <c r="F255" s="31">
        <v>2018</v>
      </c>
      <c r="G255" s="31" t="s">
        <v>222</v>
      </c>
      <c r="H255" s="31" t="s">
        <v>808</v>
      </c>
      <c r="I255" s="30">
        <v>15229543359</v>
      </c>
      <c r="J255" s="31">
        <v>1</v>
      </c>
      <c r="K255" s="31">
        <v>1</v>
      </c>
      <c r="L255" s="31">
        <v>1</v>
      </c>
      <c r="M255" s="31"/>
      <c r="N255" s="31"/>
      <c r="O255" s="31"/>
      <c r="P255" s="31"/>
      <c r="Q255" s="31"/>
      <c r="R255" s="31"/>
      <c r="S255" s="31"/>
      <c r="T255" s="31"/>
      <c r="U255" s="31"/>
      <c r="V255" s="31"/>
      <c r="W255" s="31"/>
      <c r="X255" s="31" t="s">
        <v>117</v>
      </c>
      <c r="Y255" s="31" t="s">
        <v>118</v>
      </c>
      <c r="Z255" s="31" t="s">
        <v>137</v>
      </c>
      <c r="AA255" s="31" t="s">
        <v>118</v>
      </c>
      <c r="AB255" s="53" t="s">
        <v>118</v>
      </c>
      <c r="AC255" s="53" t="s">
        <v>137</v>
      </c>
      <c r="AD255" s="53">
        <v>72</v>
      </c>
      <c r="AE255" s="53">
        <v>256</v>
      </c>
      <c r="AF255" s="53">
        <v>256</v>
      </c>
      <c r="AG255" s="53" t="s">
        <v>147</v>
      </c>
      <c r="AH255" s="53" t="s">
        <v>816</v>
      </c>
      <c r="AI255" s="53" t="s">
        <v>1041</v>
      </c>
      <c r="AJ255" s="53" t="s">
        <v>118</v>
      </c>
      <c r="AK255" s="53" t="s">
        <v>930</v>
      </c>
      <c r="AL255" s="53"/>
      <c r="AM255" s="53"/>
      <c r="AN255" s="53"/>
      <c r="AO255" s="53"/>
    </row>
    <row r="256" s="15" customFormat="1" ht="85" customHeight="1" spans="1:41">
      <c r="A256" s="30" t="s">
        <v>1017</v>
      </c>
      <c r="B256" s="31" t="s">
        <v>1046</v>
      </c>
      <c r="C256" s="31" t="s">
        <v>1047</v>
      </c>
      <c r="D256" s="31" t="s">
        <v>787</v>
      </c>
      <c r="E256" s="31" t="s">
        <v>788</v>
      </c>
      <c r="F256" s="31">
        <v>2018</v>
      </c>
      <c r="G256" s="31" t="s">
        <v>222</v>
      </c>
      <c r="H256" s="31" t="s">
        <v>789</v>
      </c>
      <c r="I256" s="30">
        <v>15129637341</v>
      </c>
      <c r="J256" s="31">
        <v>1</v>
      </c>
      <c r="K256" s="31">
        <v>1</v>
      </c>
      <c r="L256" s="31">
        <v>1</v>
      </c>
      <c r="M256" s="31"/>
      <c r="N256" s="31"/>
      <c r="O256" s="31"/>
      <c r="P256" s="31"/>
      <c r="Q256" s="31"/>
      <c r="R256" s="31"/>
      <c r="S256" s="31"/>
      <c r="T256" s="31"/>
      <c r="U256" s="31"/>
      <c r="V256" s="31"/>
      <c r="W256" s="31"/>
      <c r="X256" s="31" t="s">
        <v>117</v>
      </c>
      <c r="Y256" s="31" t="s">
        <v>118</v>
      </c>
      <c r="Z256" s="31" t="s">
        <v>137</v>
      </c>
      <c r="AA256" s="31" t="s">
        <v>118</v>
      </c>
      <c r="AB256" s="53" t="s">
        <v>118</v>
      </c>
      <c r="AC256" s="53" t="s">
        <v>137</v>
      </c>
      <c r="AD256" s="53">
        <v>36</v>
      </c>
      <c r="AE256" s="53">
        <v>123</v>
      </c>
      <c r="AF256" s="53">
        <v>123</v>
      </c>
      <c r="AG256" s="53" t="s">
        <v>147</v>
      </c>
      <c r="AH256" s="53" t="s">
        <v>816</v>
      </c>
      <c r="AI256" s="53" t="s">
        <v>1041</v>
      </c>
      <c r="AJ256" s="53" t="s">
        <v>118</v>
      </c>
      <c r="AK256" s="53" t="s">
        <v>930</v>
      </c>
      <c r="AL256" s="53"/>
      <c r="AM256" s="53"/>
      <c r="AN256" s="53"/>
      <c r="AO256" s="53"/>
    </row>
    <row r="257" s="15" customFormat="1" ht="85" customHeight="1" spans="1:41">
      <c r="A257" s="30" t="s">
        <v>1017</v>
      </c>
      <c r="B257" s="31" t="s">
        <v>1048</v>
      </c>
      <c r="C257" s="31" t="s">
        <v>1049</v>
      </c>
      <c r="D257" s="31" t="s">
        <v>787</v>
      </c>
      <c r="E257" s="31" t="s">
        <v>832</v>
      </c>
      <c r="F257" s="31">
        <v>2018</v>
      </c>
      <c r="G257" s="31" t="s">
        <v>222</v>
      </c>
      <c r="H257" s="31" t="s">
        <v>833</v>
      </c>
      <c r="I257" s="30">
        <v>13991444605</v>
      </c>
      <c r="J257" s="31">
        <v>1</v>
      </c>
      <c r="K257" s="31">
        <v>1</v>
      </c>
      <c r="L257" s="31">
        <v>1</v>
      </c>
      <c r="M257" s="31"/>
      <c r="N257" s="31"/>
      <c r="O257" s="31"/>
      <c r="P257" s="31"/>
      <c r="Q257" s="31"/>
      <c r="R257" s="31"/>
      <c r="S257" s="31"/>
      <c r="T257" s="31"/>
      <c r="U257" s="31"/>
      <c r="V257" s="31"/>
      <c r="W257" s="31"/>
      <c r="X257" s="31" t="s">
        <v>117</v>
      </c>
      <c r="Y257" s="31" t="s">
        <v>118</v>
      </c>
      <c r="Z257" s="31" t="s">
        <v>137</v>
      </c>
      <c r="AA257" s="31" t="s">
        <v>118</v>
      </c>
      <c r="AB257" s="53" t="s">
        <v>118</v>
      </c>
      <c r="AC257" s="53" t="s">
        <v>137</v>
      </c>
      <c r="AD257" s="53">
        <v>93</v>
      </c>
      <c r="AE257" s="53">
        <v>325</v>
      </c>
      <c r="AF257" s="53">
        <v>325</v>
      </c>
      <c r="AG257" s="53" t="s">
        <v>147</v>
      </c>
      <c r="AH257" s="53" t="s">
        <v>816</v>
      </c>
      <c r="AI257" s="53" t="s">
        <v>1041</v>
      </c>
      <c r="AJ257" s="53" t="s">
        <v>118</v>
      </c>
      <c r="AK257" s="53" t="s">
        <v>930</v>
      </c>
      <c r="AL257" s="53"/>
      <c r="AM257" s="53"/>
      <c r="AN257" s="53"/>
      <c r="AO257" s="53"/>
    </row>
    <row r="258" s="15" customFormat="1" ht="85" customHeight="1" spans="1:41">
      <c r="A258" s="30" t="s">
        <v>1017</v>
      </c>
      <c r="B258" s="31" t="s">
        <v>1050</v>
      </c>
      <c r="C258" s="31" t="s">
        <v>1051</v>
      </c>
      <c r="D258" s="31" t="s">
        <v>787</v>
      </c>
      <c r="E258" s="31" t="s">
        <v>802</v>
      </c>
      <c r="F258" s="31">
        <v>2018</v>
      </c>
      <c r="G258" s="31" t="s">
        <v>222</v>
      </c>
      <c r="H258" s="31" t="s">
        <v>803</v>
      </c>
      <c r="I258" s="30">
        <v>13689140889</v>
      </c>
      <c r="J258" s="31">
        <v>2</v>
      </c>
      <c r="K258" s="31">
        <v>2</v>
      </c>
      <c r="L258" s="31">
        <v>2</v>
      </c>
      <c r="M258" s="31"/>
      <c r="N258" s="31"/>
      <c r="O258" s="31"/>
      <c r="P258" s="31"/>
      <c r="Q258" s="31"/>
      <c r="R258" s="31"/>
      <c r="S258" s="31"/>
      <c r="T258" s="31"/>
      <c r="U258" s="31"/>
      <c r="V258" s="31"/>
      <c r="W258" s="31"/>
      <c r="X258" s="31" t="s">
        <v>117</v>
      </c>
      <c r="Y258" s="31" t="s">
        <v>118</v>
      </c>
      <c r="Z258" s="31" t="s">
        <v>137</v>
      </c>
      <c r="AA258" s="31" t="s">
        <v>118</v>
      </c>
      <c r="AB258" s="53" t="s">
        <v>118</v>
      </c>
      <c r="AC258" s="53" t="s">
        <v>137</v>
      </c>
      <c r="AD258" s="53">
        <v>27</v>
      </c>
      <c r="AE258" s="53">
        <v>98</v>
      </c>
      <c r="AF258" s="53">
        <v>98</v>
      </c>
      <c r="AG258" s="53" t="s">
        <v>147</v>
      </c>
      <c r="AH258" s="53" t="s">
        <v>816</v>
      </c>
      <c r="AI258" s="53" t="s">
        <v>1041</v>
      </c>
      <c r="AJ258" s="53" t="s">
        <v>118</v>
      </c>
      <c r="AK258" s="53" t="s">
        <v>930</v>
      </c>
      <c r="AL258" s="53"/>
      <c r="AM258" s="53"/>
      <c r="AN258" s="53"/>
      <c r="AO258" s="53"/>
    </row>
    <row r="259" s="15" customFormat="1" ht="85" customHeight="1" spans="1:41">
      <c r="A259" s="30" t="s">
        <v>1017</v>
      </c>
      <c r="B259" s="31" t="s">
        <v>1052</v>
      </c>
      <c r="C259" s="31" t="s">
        <v>1053</v>
      </c>
      <c r="D259" s="31" t="s">
        <v>787</v>
      </c>
      <c r="E259" s="31" t="s">
        <v>793</v>
      </c>
      <c r="F259" s="31">
        <v>2018</v>
      </c>
      <c r="G259" s="31" t="s">
        <v>222</v>
      </c>
      <c r="H259" s="31" t="s">
        <v>794</v>
      </c>
      <c r="I259" s="30">
        <v>13488305359</v>
      </c>
      <c r="J259" s="31">
        <v>2</v>
      </c>
      <c r="K259" s="31">
        <v>2</v>
      </c>
      <c r="L259" s="31">
        <v>2</v>
      </c>
      <c r="M259" s="31"/>
      <c r="N259" s="31"/>
      <c r="O259" s="31"/>
      <c r="P259" s="31"/>
      <c r="Q259" s="31"/>
      <c r="R259" s="31"/>
      <c r="S259" s="31"/>
      <c r="T259" s="31"/>
      <c r="U259" s="31"/>
      <c r="V259" s="31"/>
      <c r="W259" s="31"/>
      <c r="X259" s="31" t="s">
        <v>117</v>
      </c>
      <c r="Y259" s="31" t="s">
        <v>118</v>
      </c>
      <c r="Z259" s="31" t="s">
        <v>137</v>
      </c>
      <c r="AA259" s="31" t="s">
        <v>118</v>
      </c>
      <c r="AB259" s="53" t="s">
        <v>118</v>
      </c>
      <c r="AC259" s="53" t="s">
        <v>137</v>
      </c>
      <c r="AD259" s="53">
        <v>52</v>
      </c>
      <c r="AE259" s="53">
        <v>196</v>
      </c>
      <c r="AF259" s="53">
        <v>196</v>
      </c>
      <c r="AG259" s="53" t="s">
        <v>147</v>
      </c>
      <c r="AH259" s="53" t="s">
        <v>816</v>
      </c>
      <c r="AI259" s="53" t="s">
        <v>1041</v>
      </c>
      <c r="AJ259" s="53" t="s">
        <v>118</v>
      </c>
      <c r="AK259" s="53" t="s">
        <v>930</v>
      </c>
      <c r="AL259" s="53"/>
      <c r="AM259" s="53"/>
      <c r="AN259" s="53"/>
      <c r="AO259" s="53"/>
    </row>
    <row r="260" s="15" customFormat="1" ht="85" customHeight="1" spans="1:41">
      <c r="A260" s="30" t="s">
        <v>1017</v>
      </c>
      <c r="B260" s="53" t="s">
        <v>1054</v>
      </c>
      <c r="C260" s="31" t="s">
        <v>1055</v>
      </c>
      <c r="D260" s="31" t="s">
        <v>268</v>
      </c>
      <c r="E260" s="31" t="s">
        <v>351</v>
      </c>
      <c r="F260" s="31" t="s">
        <v>116</v>
      </c>
      <c r="G260" s="31" t="s">
        <v>145</v>
      </c>
      <c r="H260" s="31" t="s">
        <v>352</v>
      </c>
      <c r="I260" s="30">
        <v>18991403999</v>
      </c>
      <c r="J260" s="31">
        <v>20</v>
      </c>
      <c r="K260" s="31">
        <v>20</v>
      </c>
      <c r="L260" s="31">
        <v>20</v>
      </c>
      <c r="M260" s="31"/>
      <c r="N260" s="31"/>
      <c r="O260" s="31"/>
      <c r="P260" s="31"/>
      <c r="Q260" s="31"/>
      <c r="R260" s="31"/>
      <c r="S260" s="31"/>
      <c r="T260" s="31"/>
      <c r="U260" s="31"/>
      <c r="V260" s="31"/>
      <c r="W260" s="31"/>
      <c r="X260" s="31" t="s">
        <v>117</v>
      </c>
      <c r="Y260" s="31" t="s">
        <v>118</v>
      </c>
      <c r="Z260" s="31" t="s">
        <v>137</v>
      </c>
      <c r="AA260" s="31" t="s">
        <v>118</v>
      </c>
      <c r="AB260" s="31" t="s">
        <v>118</v>
      </c>
      <c r="AC260" s="31" t="s">
        <v>137</v>
      </c>
      <c r="AD260" s="31">
        <v>62</v>
      </c>
      <c r="AE260" s="31">
        <v>62</v>
      </c>
      <c r="AF260" s="31">
        <v>62</v>
      </c>
      <c r="AG260" s="31" t="s">
        <v>147</v>
      </c>
      <c r="AH260" s="31" t="s">
        <v>1056</v>
      </c>
      <c r="AI260" s="31" t="s">
        <v>313</v>
      </c>
      <c r="AJ260" s="31"/>
      <c r="AK260" s="31"/>
      <c r="AL260" s="31"/>
      <c r="AM260" s="31"/>
      <c r="AN260" s="31"/>
      <c r="AO260" s="31"/>
    </row>
    <row r="261" s="15" customFormat="1" ht="85" customHeight="1" spans="1:41">
      <c r="A261" s="30" t="s">
        <v>1017</v>
      </c>
      <c r="B261" s="31" t="s">
        <v>1057</v>
      </c>
      <c r="C261" s="31" t="s">
        <v>1055</v>
      </c>
      <c r="D261" s="31" t="s">
        <v>268</v>
      </c>
      <c r="E261" s="31" t="s">
        <v>351</v>
      </c>
      <c r="F261" s="31" t="s">
        <v>116</v>
      </c>
      <c r="G261" s="31" t="s">
        <v>145</v>
      </c>
      <c r="H261" s="31" t="s">
        <v>352</v>
      </c>
      <c r="I261" s="30">
        <v>18991403999</v>
      </c>
      <c r="J261" s="31">
        <v>20</v>
      </c>
      <c r="K261" s="31">
        <v>20</v>
      </c>
      <c r="L261" s="31">
        <v>20</v>
      </c>
      <c r="M261" s="31"/>
      <c r="N261" s="31"/>
      <c r="O261" s="31"/>
      <c r="P261" s="31"/>
      <c r="Q261" s="31"/>
      <c r="R261" s="31"/>
      <c r="S261" s="31"/>
      <c r="T261" s="31"/>
      <c r="U261" s="31"/>
      <c r="V261" s="31"/>
      <c r="W261" s="31"/>
      <c r="X261" s="31" t="s">
        <v>117</v>
      </c>
      <c r="Y261" s="31" t="s">
        <v>118</v>
      </c>
      <c r="Z261" s="31" t="s">
        <v>137</v>
      </c>
      <c r="AA261" s="31" t="s">
        <v>118</v>
      </c>
      <c r="AB261" s="31" t="s">
        <v>118</v>
      </c>
      <c r="AC261" s="31" t="s">
        <v>137</v>
      </c>
      <c r="AD261" s="31">
        <v>66</v>
      </c>
      <c r="AE261" s="31">
        <v>66</v>
      </c>
      <c r="AF261" s="31">
        <v>66</v>
      </c>
      <c r="AG261" s="31" t="s">
        <v>147</v>
      </c>
      <c r="AH261" s="31" t="s">
        <v>1056</v>
      </c>
      <c r="AI261" s="31" t="s">
        <v>320</v>
      </c>
      <c r="AJ261" s="31"/>
      <c r="AK261" s="31"/>
      <c r="AL261" s="31"/>
      <c r="AM261" s="31"/>
      <c r="AN261" s="31"/>
      <c r="AO261" s="31"/>
    </row>
    <row r="262" s="16" customFormat="1" ht="107" customHeight="1" spans="1:41">
      <c r="A262" s="30" t="s">
        <v>1017</v>
      </c>
      <c r="B262" s="52" t="s">
        <v>1058</v>
      </c>
      <c r="C262" s="31" t="s">
        <v>1059</v>
      </c>
      <c r="D262" s="31" t="s">
        <v>436</v>
      </c>
      <c r="E262" s="31" t="s">
        <v>446</v>
      </c>
      <c r="F262" s="31" t="s">
        <v>116</v>
      </c>
      <c r="G262" s="31" t="s">
        <v>145</v>
      </c>
      <c r="H262" s="31" t="s">
        <v>447</v>
      </c>
      <c r="I262" s="30">
        <v>15029899197</v>
      </c>
      <c r="J262" s="31">
        <v>80</v>
      </c>
      <c r="K262" s="31">
        <v>80</v>
      </c>
      <c r="L262" s="31">
        <v>80</v>
      </c>
      <c r="M262" s="31"/>
      <c r="N262" s="31"/>
      <c r="O262" s="31"/>
      <c r="P262" s="31"/>
      <c r="Q262" s="31"/>
      <c r="R262" s="31"/>
      <c r="S262" s="31"/>
      <c r="T262" s="31"/>
      <c r="U262" s="31"/>
      <c r="V262" s="31"/>
      <c r="W262" s="31"/>
      <c r="X262" s="31" t="s">
        <v>117</v>
      </c>
      <c r="Y262" s="31" t="s">
        <v>118</v>
      </c>
      <c r="Z262" s="31" t="s">
        <v>118</v>
      </c>
      <c r="AA262" s="31" t="s">
        <v>118</v>
      </c>
      <c r="AB262" s="33" t="s">
        <v>118</v>
      </c>
      <c r="AC262" s="33" t="s">
        <v>137</v>
      </c>
      <c r="AD262" s="33">
        <v>119</v>
      </c>
      <c r="AE262" s="33">
        <v>119</v>
      </c>
      <c r="AF262" s="33">
        <v>119</v>
      </c>
      <c r="AG262" s="33" t="s">
        <v>1060</v>
      </c>
      <c r="AH262" s="33" t="s">
        <v>1061</v>
      </c>
      <c r="AI262" s="34" t="s">
        <v>512</v>
      </c>
      <c r="AJ262" s="33" t="s">
        <v>118</v>
      </c>
      <c r="AK262" s="33" t="s">
        <v>145</v>
      </c>
      <c r="AL262" s="33"/>
      <c r="AM262" s="33"/>
      <c r="AN262" s="33"/>
      <c r="AO262" s="33"/>
    </row>
    <row r="263" s="17" customFormat="1" ht="76" customHeight="1" spans="1:16382">
      <c r="A263" s="30" t="s">
        <v>1017</v>
      </c>
      <c r="B263" s="31" t="s">
        <v>1062</v>
      </c>
      <c r="C263" s="31" t="s">
        <v>1063</v>
      </c>
      <c r="D263" s="31" t="s">
        <v>612</v>
      </c>
      <c r="E263" s="31" t="s">
        <v>637</v>
      </c>
      <c r="F263" s="31" t="s">
        <v>116</v>
      </c>
      <c r="G263" s="31" t="s">
        <v>222</v>
      </c>
      <c r="H263" s="31" t="s">
        <v>638</v>
      </c>
      <c r="I263" s="30">
        <v>13991502135</v>
      </c>
      <c r="J263" s="31">
        <v>60</v>
      </c>
      <c r="K263" s="31">
        <v>60</v>
      </c>
      <c r="L263" s="31">
        <v>60</v>
      </c>
      <c r="M263" s="31"/>
      <c r="N263" s="31"/>
      <c r="O263" s="31"/>
      <c r="P263" s="31"/>
      <c r="Q263" s="31"/>
      <c r="R263" s="31"/>
      <c r="S263" s="31"/>
      <c r="T263" s="31"/>
      <c r="U263" s="31"/>
      <c r="V263" s="31"/>
      <c r="W263" s="31"/>
      <c r="X263" s="31" t="s">
        <v>117</v>
      </c>
      <c r="Y263" s="31" t="s">
        <v>118</v>
      </c>
      <c r="Z263" s="31" t="s">
        <v>137</v>
      </c>
      <c r="AA263" s="31" t="s">
        <v>118</v>
      </c>
      <c r="AB263" s="31" t="s">
        <v>118</v>
      </c>
      <c r="AC263" s="31" t="s">
        <v>137</v>
      </c>
      <c r="AD263" s="31">
        <v>109</v>
      </c>
      <c r="AE263" s="31">
        <v>354</v>
      </c>
      <c r="AF263" s="31">
        <v>1889</v>
      </c>
      <c r="AG263" s="31" t="s">
        <v>615</v>
      </c>
      <c r="AH263" s="31" t="s">
        <v>1064</v>
      </c>
      <c r="AI263" s="31" t="s">
        <v>193</v>
      </c>
      <c r="AJ263" s="31" t="s">
        <v>118</v>
      </c>
      <c r="AK263" s="31" t="s">
        <v>222</v>
      </c>
      <c r="AL263" s="31"/>
      <c r="AM263" s="31"/>
      <c r="AN263" s="31"/>
      <c r="AO263" s="31"/>
      <c r="AP263" s="82"/>
      <c r="AQ263" s="82"/>
      <c r="AR263" s="82"/>
      <c r="AS263" s="82"/>
      <c r="AT263" s="82"/>
      <c r="AU263" s="82"/>
      <c r="AV263" s="82"/>
      <c r="AW263" s="82"/>
      <c r="AX263" s="82"/>
      <c r="AY263" s="82"/>
      <c r="AZ263" s="82"/>
      <c r="BA263" s="82"/>
      <c r="BB263" s="82"/>
      <c r="BC263" s="82"/>
      <c r="BD263" s="82"/>
      <c r="BE263" s="82"/>
      <c r="BF263" s="82"/>
      <c r="BG263" s="82"/>
      <c r="BH263" s="82"/>
      <c r="BI263" s="82"/>
      <c r="BJ263" s="82"/>
      <c r="BK263" s="82"/>
      <c r="BL263" s="82"/>
      <c r="BM263" s="82"/>
      <c r="BN263" s="82"/>
      <c r="BO263" s="82"/>
      <c r="BP263" s="82"/>
      <c r="BQ263" s="82"/>
      <c r="BR263" s="82"/>
      <c r="BS263" s="82"/>
      <c r="BT263" s="82"/>
      <c r="BU263" s="82"/>
      <c r="BV263" s="82"/>
      <c r="BW263" s="82"/>
      <c r="BX263" s="82"/>
      <c r="BY263" s="82"/>
      <c r="BZ263" s="82"/>
      <c r="CA263" s="82"/>
      <c r="CB263" s="82"/>
      <c r="CC263" s="82"/>
      <c r="CD263" s="82"/>
      <c r="CE263" s="82"/>
      <c r="CF263" s="82"/>
      <c r="CG263" s="82"/>
      <c r="CH263" s="82"/>
      <c r="CI263" s="82"/>
      <c r="CJ263" s="82"/>
      <c r="CK263" s="82"/>
      <c r="CL263" s="82"/>
      <c r="CM263" s="82"/>
      <c r="CN263" s="82"/>
      <c r="CO263" s="82"/>
      <c r="CP263" s="82"/>
      <c r="CQ263" s="82"/>
      <c r="CR263" s="82"/>
      <c r="CS263" s="82"/>
      <c r="CT263" s="82"/>
      <c r="CU263" s="82"/>
      <c r="CV263" s="82"/>
      <c r="CW263" s="82"/>
      <c r="CX263" s="82"/>
      <c r="CY263" s="82"/>
      <c r="CZ263" s="82"/>
      <c r="DA263" s="82"/>
      <c r="DB263" s="82"/>
      <c r="DC263" s="82"/>
      <c r="DD263" s="82"/>
      <c r="DE263" s="82"/>
      <c r="DF263" s="82"/>
      <c r="DG263" s="82"/>
      <c r="DH263" s="82"/>
      <c r="DI263" s="82"/>
      <c r="DJ263" s="82"/>
      <c r="DK263" s="82"/>
      <c r="DL263" s="82"/>
      <c r="DM263" s="82"/>
      <c r="DN263" s="82"/>
      <c r="DO263" s="82"/>
      <c r="DP263" s="82"/>
      <c r="DQ263" s="82"/>
      <c r="DR263" s="82"/>
      <c r="DS263" s="82"/>
      <c r="DT263" s="82"/>
      <c r="DU263" s="82"/>
      <c r="DV263" s="82"/>
      <c r="DW263" s="82"/>
      <c r="DX263" s="82"/>
      <c r="DY263" s="82"/>
      <c r="DZ263" s="82"/>
      <c r="EA263" s="82"/>
      <c r="EB263" s="82"/>
      <c r="EC263" s="82"/>
      <c r="ED263" s="82"/>
      <c r="EE263" s="82"/>
      <c r="EF263" s="82"/>
      <c r="EG263" s="82"/>
      <c r="EH263" s="82"/>
      <c r="EI263" s="82"/>
      <c r="EJ263" s="82"/>
      <c r="EK263" s="82"/>
      <c r="EL263" s="82"/>
      <c r="EM263" s="82"/>
      <c r="EN263" s="82"/>
      <c r="EO263" s="82"/>
      <c r="EP263" s="82"/>
      <c r="EQ263" s="82"/>
      <c r="ER263" s="82"/>
      <c r="ES263" s="82"/>
      <c r="ET263" s="82"/>
      <c r="EU263" s="82"/>
      <c r="EV263" s="82"/>
      <c r="EW263" s="82"/>
      <c r="EX263" s="82"/>
      <c r="EY263" s="82"/>
      <c r="EZ263" s="82"/>
      <c r="FA263" s="82"/>
      <c r="FB263" s="82"/>
      <c r="FC263" s="82"/>
      <c r="FD263" s="82"/>
      <c r="FE263" s="82"/>
      <c r="FF263" s="82"/>
      <c r="FG263" s="82"/>
      <c r="FH263" s="82"/>
      <c r="FI263" s="82"/>
      <c r="FJ263" s="82"/>
      <c r="FK263" s="82"/>
      <c r="FL263" s="82"/>
      <c r="FM263" s="82"/>
      <c r="FN263" s="82"/>
      <c r="FO263" s="82"/>
      <c r="FP263" s="82"/>
      <c r="FQ263" s="82"/>
      <c r="FR263" s="82"/>
      <c r="FS263" s="82"/>
      <c r="FT263" s="82"/>
      <c r="FU263" s="82"/>
      <c r="FV263" s="82"/>
      <c r="FW263" s="82"/>
      <c r="FX263" s="82"/>
      <c r="FY263" s="82"/>
      <c r="FZ263" s="82"/>
      <c r="GA263" s="82"/>
      <c r="GB263" s="82"/>
      <c r="GC263" s="82"/>
      <c r="GD263" s="82"/>
      <c r="GE263" s="82"/>
      <c r="GF263" s="82"/>
      <c r="GG263" s="82"/>
      <c r="GH263" s="82"/>
      <c r="GI263" s="82"/>
      <c r="GJ263" s="82"/>
      <c r="GK263" s="82"/>
      <c r="GL263" s="82"/>
      <c r="GM263" s="82"/>
      <c r="GN263" s="82"/>
      <c r="GO263" s="82"/>
      <c r="GP263" s="82"/>
      <c r="GQ263" s="82"/>
      <c r="GR263" s="82"/>
      <c r="GS263" s="82"/>
      <c r="GT263" s="82"/>
      <c r="GU263" s="82"/>
      <c r="GV263" s="82"/>
      <c r="GW263" s="82"/>
      <c r="GX263" s="82"/>
      <c r="GY263" s="82"/>
      <c r="GZ263" s="82"/>
      <c r="HA263" s="82"/>
      <c r="HB263" s="82"/>
      <c r="HC263" s="82"/>
      <c r="HD263" s="82"/>
      <c r="HE263" s="82"/>
      <c r="HF263" s="82"/>
      <c r="HG263" s="82"/>
      <c r="HH263" s="82"/>
      <c r="HI263" s="82"/>
      <c r="HJ263" s="82"/>
      <c r="HK263" s="82"/>
      <c r="HL263" s="82"/>
      <c r="HM263" s="82"/>
      <c r="HN263" s="82"/>
      <c r="HO263" s="82"/>
      <c r="HP263" s="82"/>
      <c r="HQ263" s="82"/>
      <c r="HR263" s="82"/>
      <c r="HS263" s="82"/>
      <c r="HT263" s="82"/>
      <c r="HU263" s="82"/>
      <c r="HV263" s="82"/>
      <c r="HW263" s="82"/>
      <c r="HX263" s="82"/>
      <c r="HY263" s="82"/>
      <c r="HZ263" s="82"/>
      <c r="IA263" s="82"/>
      <c r="IB263" s="82"/>
      <c r="IC263" s="82"/>
      <c r="ID263" s="82"/>
      <c r="IE263" s="82"/>
      <c r="IF263" s="82"/>
      <c r="IG263" s="82"/>
      <c r="IH263" s="82"/>
      <c r="II263" s="82"/>
      <c r="IJ263" s="82"/>
      <c r="IK263" s="82"/>
      <c r="IL263" s="82"/>
      <c r="IM263" s="82"/>
      <c r="IN263" s="82"/>
      <c r="IO263" s="82"/>
      <c r="IP263" s="82"/>
      <c r="IQ263" s="82"/>
      <c r="IR263" s="82"/>
      <c r="IS263" s="82"/>
      <c r="IT263" s="82"/>
      <c r="IU263" s="82"/>
      <c r="IV263" s="82"/>
      <c r="IW263" s="82"/>
      <c r="IX263" s="82"/>
      <c r="IY263" s="82"/>
      <c r="IZ263" s="82"/>
      <c r="JA263" s="82"/>
      <c r="JB263" s="82"/>
      <c r="JC263" s="82"/>
      <c r="JD263" s="82"/>
      <c r="JE263" s="82"/>
      <c r="JF263" s="82"/>
      <c r="JG263" s="82"/>
      <c r="JH263" s="82"/>
      <c r="JI263" s="82"/>
      <c r="JJ263" s="82"/>
      <c r="JK263" s="82"/>
      <c r="JL263" s="82"/>
      <c r="JM263" s="82"/>
      <c r="JN263" s="82"/>
      <c r="JO263" s="82"/>
      <c r="JP263" s="82"/>
      <c r="JQ263" s="82"/>
      <c r="JR263" s="82"/>
      <c r="JS263" s="82"/>
      <c r="JT263" s="82"/>
      <c r="JU263" s="82"/>
      <c r="JV263" s="82"/>
      <c r="JW263" s="82"/>
      <c r="JX263" s="82"/>
      <c r="JY263" s="82"/>
      <c r="JZ263" s="82"/>
      <c r="KA263" s="82"/>
      <c r="KB263" s="82"/>
      <c r="KC263" s="82"/>
      <c r="KD263" s="82"/>
      <c r="KE263" s="82"/>
      <c r="KF263" s="82"/>
      <c r="KG263" s="82"/>
      <c r="KH263" s="82"/>
      <c r="KI263" s="82"/>
      <c r="KJ263" s="82"/>
      <c r="KK263" s="82"/>
      <c r="KL263" s="82"/>
      <c r="KM263" s="82"/>
      <c r="KN263" s="82"/>
      <c r="KO263" s="82"/>
      <c r="KP263" s="82"/>
      <c r="KQ263" s="82"/>
      <c r="KR263" s="82"/>
      <c r="KS263" s="82"/>
      <c r="KT263" s="82"/>
      <c r="KU263" s="82"/>
      <c r="KV263" s="82"/>
      <c r="KW263" s="82"/>
      <c r="KX263" s="82"/>
      <c r="KY263" s="82"/>
      <c r="KZ263" s="82"/>
      <c r="LA263" s="82"/>
      <c r="LB263" s="82"/>
      <c r="LC263" s="82"/>
      <c r="LD263" s="82"/>
      <c r="LE263" s="82"/>
      <c r="LF263" s="82"/>
      <c r="LG263" s="82"/>
      <c r="LH263" s="82"/>
      <c r="LI263" s="82"/>
      <c r="LJ263" s="82"/>
      <c r="LK263" s="82"/>
      <c r="LL263" s="82"/>
      <c r="LM263" s="82"/>
      <c r="LN263" s="82"/>
      <c r="LO263" s="82"/>
      <c r="LP263" s="82"/>
      <c r="LQ263" s="82"/>
      <c r="LR263" s="82"/>
      <c r="LS263" s="82"/>
      <c r="LT263" s="82"/>
      <c r="LU263" s="82"/>
      <c r="LV263" s="82"/>
      <c r="LW263" s="82"/>
      <c r="LX263" s="82"/>
      <c r="LY263" s="82"/>
      <c r="LZ263" s="82"/>
      <c r="MA263" s="82"/>
      <c r="MB263" s="82"/>
      <c r="MC263" s="82"/>
      <c r="MD263" s="82"/>
      <c r="ME263" s="82"/>
      <c r="MF263" s="82"/>
      <c r="MG263" s="82"/>
      <c r="MH263" s="82"/>
      <c r="MI263" s="82"/>
      <c r="MJ263" s="82"/>
      <c r="MK263" s="82"/>
      <c r="ML263" s="82"/>
      <c r="MM263" s="82"/>
      <c r="MN263" s="82"/>
      <c r="MO263" s="82"/>
      <c r="MP263" s="82"/>
      <c r="MQ263" s="82"/>
      <c r="MR263" s="82"/>
      <c r="MS263" s="82"/>
      <c r="MT263" s="82"/>
      <c r="MU263" s="82"/>
      <c r="MV263" s="82"/>
      <c r="MW263" s="82"/>
      <c r="MX263" s="82"/>
      <c r="MY263" s="82"/>
      <c r="MZ263" s="82"/>
      <c r="NA263" s="82"/>
      <c r="NB263" s="82"/>
      <c r="NC263" s="82"/>
      <c r="ND263" s="82"/>
      <c r="NE263" s="82"/>
      <c r="NF263" s="82"/>
      <c r="NG263" s="82"/>
      <c r="NH263" s="82"/>
      <c r="NI263" s="82"/>
      <c r="NJ263" s="82"/>
      <c r="NK263" s="82"/>
      <c r="NL263" s="82"/>
      <c r="NM263" s="82"/>
      <c r="NN263" s="82"/>
      <c r="NO263" s="82"/>
      <c r="NP263" s="82"/>
      <c r="NQ263" s="82"/>
      <c r="NR263" s="82"/>
      <c r="NS263" s="82"/>
      <c r="NT263" s="82"/>
      <c r="NU263" s="82"/>
      <c r="NV263" s="82"/>
      <c r="NW263" s="82"/>
      <c r="NX263" s="82"/>
      <c r="NY263" s="82"/>
      <c r="NZ263" s="82"/>
      <c r="OA263" s="82"/>
      <c r="OB263" s="82"/>
      <c r="OC263" s="82"/>
      <c r="OD263" s="82"/>
      <c r="OE263" s="82"/>
      <c r="OF263" s="82"/>
      <c r="OG263" s="82"/>
      <c r="OH263" s="82"/>
      <c r="OI263" s="82"/>
      <c r="OJ263" s="82"/>
      <c r="OK263" s="82"/>
      <c r="OL263" s="82"/>
      <c r="OM263" s="82"/>
      <c r="ON263" s="82"/>
      <c r="OO263" s="82"/>
      <c r="OP263" s="82"/>
      <c r="OQ263" s="82"/>
      <c r="OR263" s="82"/>
      <c r="OS263" s="82"/>
      <c r="OT263" s="82"/>
      <c r="OU263" s="82"/>
      <c r="OV263" s="82"/>
      <c r="OW263" s="82"/>
      <c r="OX263" s="82"/>
      <c r="OY263" s="82"/>
      <c r="OZ263" s="82"/>
      <c r="PA263" s="82"/>
      <c r="PB263" s="82"/>
      <c r="PC263" s="82"/>
      <c r="PD263" s="82"/>
      <c r="PE263" s="82"/>
      <c r="PF263" s="82"/>
      <c r="PG263" s="82"/>
      <c r="PH263" s="82"/>
      <c r="PI263" s="82"/>
      <c r="PJ263" s="82"/>
      <c r="PK263" s="82"/>
      <c r="PL263" s="82"/>
      <c r="PM263" s="82"/>
      <c r="PN263" s="82"/>
      <c r="PO263" s="82"/>
      <c r="PP263" s="82"/>
      <c r="PQ263" s="82"/>
      <c r="PR263" s="82"/>
      <c r="PS263" s="82"/>
      <c r="PT263" s="82"/>
      <c r="PU263" s="82"/>
      <c r="PV263" s="82"/>
      <c r="PW263" s="82"/>
      <c r="PX263" s="82"/>
      <c r="PY263" s="82"/>
      <c r="PZ263" s="82"/>
      <c r="QA263" s="82"/>
      <c r="QB263" s="82"/>
      <c r="QC263" s="82"/>
      <c r="QD263" s="82"/>
      <c r="QE263" s="82"/>
      <c r="QF263" s="82"/>
      <c r="QG263" s="82"/>
      <c r="QH263" s="82"/>
      <c r="QI263" s="82"/>
      <c r="QJ263" s="82"/>
      <c r="QK263" s="82"/>
      <c r="QL263" s="82"/>
      <c r="QM263" s="82"/>
      <c r="QN263" s="82"/>
      <c r="QO263" s="82"/>
      <c r="QP263" s="82"/>
      <c r="QQ263" s="82"/>
      <c r="QR263" s="82"/>
      <c r="QS263" s="82"/>
      <c r="QT263" s="82"/>
      <c r="QU263" s="82"/>
      <c r="QV263" s="82"/>
      <c r="QW263" s="82"/>
      <c r="QX263" s="82"/>
      <c r="QY263" s="82"/>
      <c r="QZ263" s="82"/>
      <c r="RA263" s="82"/>
      <c r="RB263" s="82"/>
      <c r="RC263" s="82"/>
      <c r="RD263" s="82"/>
      <c r="RE263" s="82"/>
      <c r="RF263" s="82"/>
      <c r="RG263" s="82"/>
      <c r="RH263" s="82"/>
      <c r="RI263" s="82"/>
      <c r="RJ263" s="82"/>
      <c r="RK263" s="82"/>
      <c r="RL263" s="82"/>
      <c r="RM263" s="82"/>
      <c r="RN263" s="82"/>
      <c r="RO263" s="82"/>
      <c r="RP263" s="82"/>
      <c r="RQ263" s="82"/>
      <c r="RR263" s="82"/>
      <c r="RS263" s="82"/>
      <c r="RT263" s="82"/>
      <c r="RU263" s="82"/>
      <c r="RV263" s="82"/>
      <c r="RW263" s="82"/>
      <c r="RX263" s="82"/>
      <c r="RY263" s="82"/>
      <c r="RZ263" s="82"/>
      <c r="SA263" s="82"/>
      <c r="SB263" s="82"/>
      <c r="SC263" s="82"/>
      <c r="SD263" s="82"/>
      <c r="SE263" s="82"/>
      <c r="SF263" s="82"/>
      <c r="SG263" s="82"/>
      <c r="SH263" s="82"/>
      <c r="SI263" s="82"/>
      <c r="SJ263" s="82"/>
      <c r="SK263" s="82"/>
      <c r="SL263" s="82"/>
      <c r="SM263" s="82"/>
      <c r="SN263" s="82"/>
      <c r="SO263" s="82"/>
      <c r="SP263" s="82"/>
      <c r="SQ263" s="82"/>
      <c r="SR263" s="82"/>
      <c r="SS263" s="82"/>
      <c r="ST263" s="82"/>
      <c r="SU263" s="82"/>
      <c r="SV263" s="82"/>
      <c r="SW263" s="82"/>
      <c r="SX263" s="82"/>
      <c r="SY263" s="82"/>
      <c r="SZ263" s="82"/>
      <c r="TA263" s="82"/>
      <c r="TB263" s="82"/>
      <c r="TC263" s="82"/>
      <c r="TD263" s="82"/>
      <c r="TE263" s="82"/>
      <c r="TF263" s="82"/>
      <c r="TG263" s="82"/>
      <c r="TH263" s="82"/>
      <c r="TI263" s="82"/>
      <c r="TJ263" s="82"/>
      <c r="TK263" s="82"/>
      <c r="TL263" s="82"/>
      <c r="TM263" s="82"/>
      <c r="TN263" s="82"/>
      <c r="TO263" s="82"/>
      <c r="TP263" s="82"/>
      <c r="TQ263" s="82"/>
      <c r="TR263" s="82"/>
      <c r="TS263" s="82"/>
      <c r="TT263" s="82"/>
      <c r="TU263" s="82"/>
      <c r="TV263" s="82"/>
      <c r="TW263" s="82"/>
      <c r="TX263" s="82"/>
      <c r="TY263" s="82"/>
      <c r="TZ263" s="82"/>
      <c r="UA263" s="82"/>
      <c r="UB263" s="82"/>
      <c r="UC263" s="82"/>
      <c r="UD263" s="82"/>
      <c r="UE263" s="82"/>
      <c r="UF263" s="82"/>
      <c r="UG263" s="82"/>
      <c r="UH263" s="82"/>
      <c r="UI263" s="82"/>
      <c r="UJ263" s="82"/>
      <c r="UK263" s="82"/>
      <c r="UL263" s="82"/>
      <c r="UM263" s="82"/>
      <c r="UN263" s="82"/>
      <c r="UO263" s="82"/>
      <c r="UP263" s="82"/>
      <c r="UQ263" s="82"/>
      <c r="UR263" s="82"/>
      <c r="US263" s="82"/>
      <c r="UT263" s="82"/>
      <c r="UU263" s="82"/>
      <c r="UV263" s="82"/>
      <c r="UW263" s="82"/>
      <c r="UX263" s="82"/>
      <c r="UY263" s="82"/>
      <c r="UZ263" s="82"/>
      <c r="VA263" s="82"/>
      <c r="VB263" s="82"/>
      <c r="VC263" s="82"/>
      <c r="VD263" s="82"/>
      <c r="VE263" s="82"/>
      <c r="VF263" s="82"/>
      <c r="VG263" s="82"/>
      <c r="VH263" s="82"/>
      <c r="VI263" s="82"/>
      <c r="VJ263" s="82"/>
      <c r="VK263" s="82"/>
      <c r="VL263" s="82"/>
      <c r="VM263" s="82"/>
      <c r="VN263" s="82"/>
      <c r="VO263" s="82"/>
      <c r="VP263" s="82"/>
      <c r="VQ263" s="82"/>
      <c r="VR263" s="82"/>
      <c r="VS263" s="82"/>
      <c r="VT263" s="82"/>
      <c r="VU263" s="82"/>
      <c r="VV263" s="82"/>
      <c r="VW263" s="82"/>
      <c r="VX263" s="82"/>
      <c r="VY263" s="82"/>
      <c r="VZ263" s="82"/>
      <c r="WA263" s="82"/>
      <c r="WB263" s="82"/>
      <c r="WC263" s="82"/>
      <c r="WD263" s="82"/>
      <c r="WE263" s="82"/>
      <c r="WF263" s="82"/>
      <c r="WG263" s="82"/>
      <c r="WH263" s="82"/>
      <c r="WI263" s="82"/>
      <c r="WJ263" s="82"/>
      <c r="WK263" s="82"/>
      <c r="WL263" s="82"/>
      <c r="WM263" s="82"/>
      <c r="WN263" s="82"/>
      <c r="WO263" s="82"/>
      <c r="WP263" s="82"/>
      <c r="WQ263" s="82"/>
      <c r="WR263" s="82"/>
      <c r="WS263" s="82"/>
      <c r="WT263" s="82"/>
      <c r="WU263" s="82"/>
      <c r="WV263" s="82"/>
      <c r="WW263" s="82"/>
      <c r="WX263" s="82"/>
      <c r="WY263" s="82"/>
      <c r="WZ263" s="82"/>
      <c r="XA263" s="82"/>
      <c r="XB263" s="82"/>
      <c r="XC263" s="82"/>
      <c r="XD263" s="82"/>
      <c r="XE263" s="82"/>
      <c r="XF263" s="82"/>
      <c r="XG263" s="82"/>
      <c r="XH263" s="82"/>
      <c r="XI263" s="82"/>
      <c r="XJ263" s="82"/>
      <c r="XK263" s="82"/>
      <c r="XL263" s="82"/>
      <c r="XM263" s="82"/>
      <c r="XN263" s="82"/>
      <c r="XO263" s="82"/>
      <c r="XP263" s="82"/>
      <c r="XQ263" s="82"/>
      <c r="XR263" s="82"/>
      <c r="XS263" s="82"/>
      <c r="XT263" s="82"/>
      <c r="XU263" s="82"/>
      <c r="XV263" s="82"/>
      <c r="XW263" s="82"/>
      <c r="XX263" s="82"/>
      <c r="XY263" s="82"/>
      <c r="XZ263" s="82"/>
      <c r="YA263" s="82"/>
      <c r="YB263" s="82"/>
      <c r="YC263" s="82"/>
      <c r="YD263" s="82"/>
      <c r="YE263" s="82"/>
      <c r="YF263" s="82"/>
      <c r="YG263" s="82"/>
      <c r="YH263" s="82"/>
      <c r="YI263" s="82"/>
      <c r="YJ263" s="82"/>
      <c r="YK263" s="82"/>
      <c r="YL263" s="82"/>
      <c r="YM263" s="82"/>
      <c r="YN263" s="82"/>
      <c r="YO263" s="82"/>
      <c r="YP263" s="82"/>
      <c r="YQ263" s="82"/>
      <c r="YR263" s="82"/>
      <c r="YS263" s="82"/>
      <c r="YT263" s="82"/>
      <c r="YU263" s="82"/>
      <c r="YV263" s="82"/>
      <c r="YW263" s="82"/>
      <c r="YX263" s="82"/>
      <c r="YY263" s="82"/>
      <c r="YZ263" s="82"/>
      <c r="ZA263" s="82"/>
      <c r="ZB263" s="82"/>
      <c r="ZC263" s="82"/>
      <c r="ZD263" s="82"/>
      <c r="ZE263" s="82"/>
      <c r="ZF263" s="82"/>
      <c r="ZG263" s="82"/>
      <c r="ZH263" s="82"/>
      <c r="ZI263" s="82"/>
      <c r="ZJ263" s="82"/>
      <c r="ZK263" s="82"/>
      <c r="ZL263" s="82"/>
      <c r="ZM263" s="82"/>
      <c r="ZN263" s="82"/>
      <c r="ZO263" s="82"/>
      <c r="ZP263" s="82"/>
      <c r="ZQ263" s="82"/>
      <c r="ZR263" s="82"/>
      <c r="ZS263" s="82"/>
      <c r="ZT263" s="82"/>
      <c r="ZU263" s="82"/>
      <c r="ZV263" s="82"/>
      <c r="ZW263" s="82"/>
      <c r="ZX263" s="82"/>
      <c r="ZY263" s="82"/>
      <c r="ZZ263" s="82"/>
      <c r="AAA263" s="82"/>
      <c r="AAB263" s="82"/>
      <c r="AAC263" s="82"/>
      <c r="AAD263" s="82"/>
      <c r="AAE263" s="82"/>
      <c r="AAF263" s="82"/>
      <c r="AAG263" s="82"/>
      <c r="AAH263" s="82"/>
      <c r="AAI263" s="82"/>
      <c r="AAJ263" s="82"/>
      <c r="AAK263" s="82"/>
      <c r="AAL263" s="82"/>
      <c r="AAM263" s="82"/>
      <c r="AAN263" s="82"/>
      <c r="AAO263" s="82"/>
      <c r="AAP263" s="82"/>
      <c r="AAQ263" s="82"/>
      <c r="AAR263" s="82"/>
      <c r="AAS263" s="82"/>
      <c r="AAT263" s="82"/>
      <c r="AAU263" s="82"/>
      <c r="AAV263" s="82"/>
      <c r="AAW263" s="82"/>
      <c r="AAX263" s="82"/>
      <c r="AAY263" s="82"/>
      <c r="AAZ263" s="82"/>
      <c r="ABA263" s="82"/>
      <c r="ABB263" s="82"/>
      <c r="ABC263" s="82"/>
      <c r="ABD263" s="82"/>
      <c r="ABE263" s="82"/>
      <c r="ABF263" s="82"/>
      <c r="ABG263" s="82"/>
      <c r="ABH263" s="82"/>
      <c r="ABI263" s="82"/>
      <c r="ABJ263" s="82"/>
      <c r="ABK263" s="82"/>
      <c r="ABL263" s="82"/>
      <c r="ABM263" s="82"/>
      <c r="ABN263" s="82"/>
      <c r="ABO263" s="82"/>
      <c r="ABP263" s="82"/>
      <c r="ABQ263" s="82"/>
      <c r="ABR263" s="82"/>
      <c r="ABS263" s="82"/>
      <c r="ABT263" s="82"/>
      <c r="ABU263" s="82"/>
      <c r="ABV263" s="82"/>
      <c r="ABW263" s="82"/>
      <c r="ABX263" s="82"/>
      <c r="ABY263" s="82"/>
      <c r="ABZ263" s="82"/>
      <c r="ACA263" s="82"/>
      <c r="ACB263" s="82"/>
      <c r="ACC263" s="82"/>
      <c r="ACD263" s="82"/>
      <c r="ACE263" s="82"/>
      <c r="ACF263" s="82"/>
      <c r="ACG263" s="82"/>
      <c r="ACH263" s="82"/>
      <c r="ACI263" s="82"/>
      <c r="ACJ263" s="82"/>
      <c r="ACK263" s="82"/>
      <c r="ACL263" s="82"/>
      <c r="ACM263" s="82"/>
      <c r="ACN263" s="82"/>
      <c r="ACO263" s="82"/>
      <c r="ACP263" s="82"/>
      <c r="ACQ263" s="82"/>
      <c r="ACR263" s="82"/>
      <c r="ACS263" s="82"/>
      <c r="ACT263" s="82"/>
      <c r="ACU263" s="82"/>
      <c r="ACV263" s="82"/>
      <c r="ACW263" s="82"/>
      <c r="ACX263" s="82"/>
      <c r="ACY263" s="82"/>
      <c r="ACZ263" s="82"/>
      <c r="ADA263" s="82"/>
      <c r="ADB263" s="82"/>
      <c r="ADC263" s="82"/>
      <c r="ADD263" s="82"/>
      <c r="ADE263" s="82"/>
      <c r="ADF263" s="82"/>
      <c r="ADG263" s="82"/>
      <c r="ADH263" s="82"/>
      <c r="ADI263" s="82"/>
      <c r="ADJ263" s="82"/>
      <c r="ADK263" s="82"/>
      <c r="ADL263" s="82"/>
      <c r="ADM263" s="82"/>
      <c r="ADN263" s="82"/>
      <c r="ADO263" s="82"/>
      <c r="ADP263" s="82"/>
      <c r="ADQ263" s="82"/>
      <c r="ADR263" s="82"/>
      <c r="ADS263" s="82"/>
      <c r="ADT263" s="82"/>
      <c r="ADU263" s="82"/>
      <c r="ADV263" s="82"/>
      <c r="ADW263" s="82"/>
      <c r="ADX263" s="82"/>
      <c r="ADY263" s="82"/>
      <c r="ADZ263" s="82"/>
      <c r="AEA263" s="82"/>
      <c r="AEB263" s="82"/>
      <c r="AEC263" s="82"/>
      <c r="AED263" s="82"/>
      <c r="AEE263" s="82"/>
      <c r="AEF263" s="82"/>
      <c r="AEG263" s="82"/>
      <c r="AEH263" s="82"/>
      <c r="AEI263" s="82"/>
      <c r="AEJ263" s="82"/>
      <c r="AEK263" s="82"/>
      <c r="AEL263" s="82"/>
      <c r="AEM263" s="82"/>
      <c r="AEN263" s="82"/>
      <c r="AEO263" s="82"/>
      <c r="AEP263" s="82"/>
      <c r="AEQ263" s="82"/>
      <c r="AER263" s="82"/>
      <c r="AES263" s="82"/>
      <c r="AET263" s="82"/>
      <c r="AEU263" s="82"/>
      <c r="AEV263" s="82"/>
      <c r="AEW263" s="82"/>
      <c r="AEX263" s="82"/>
      <c r="AEY263" s="82"/>
      <c r="AEZ263" s="82"/>
      <c r="AFA263" s="82"/>
      <c r="AFB263" s="82"/>
      <c r="AFC263" s="82"/>
      <c r="AFD263" s="82"/>
      <c r="AFE263" s="82"/>
      <c r="AFF263" s="82"/>
      <c r="AFG263" s="82"/>
      <c r="AFH263" s="82"/>
      <c r="AFI263" s="82"/>
      <c r="AFJ263" s="82"/>
      <c r="AFK263" s="82"/>
      <c r="AFL263" s="82"/>
      <c r="AFM263" s="82"/>
      <c r="AFN263" s="82"/>
      <c r="AFO263" s="82"/>
      <c r="AFP263" s="82"/>
      <c r="AFQ263" s="82"/>
      <c r="AFR263" s="82"/>
      <c r="AFS263" s="82"/>
      <c r="AFT263" s="82"/>
      <c r="AFU263" s="82"/>
      <c r="AFV263" s="82"/>
      <c r="AFW263" s="82"/>
      <c r="AFX263" s="82"/>
      <c r="AFY263" s="82"/>
      <c r="AFZ263" s="82"/>
      <c r="AGA263" s="82"/>
      <c r="AGB263" s="82"/>
      <c r="AGC263" s="82"/>
      <c r="AGD263" s="82"/>
      <c r="AGE263" s="82"/>
      <c r="AGF263" s="82"/>
      <c r="AGG263" s="82"/>
      <c r="AGH263" s="82"/>
      <c r="AGI263" s="82"/>
      <c r="AGJ263" s="82"/>
      <c r="AGK263" s="82"/>
      <c r="AGL263" s="82"/>
      <c r="AGM263" s="82"/>
      <c r="AGN263" s="82"/>
      <c r="AGO263" s="82"/>
      <c r="AGP263" s="82"/>
      <c r="AGQ263" s="82"/>
      <c r="AGR263" s="82"/>
      <c r="AGS263" s="82"/>
      <c r="AGT263" s="82"/>
      <c r="AGU263" s="82"/>
      <c r="AGV263" s="82"/>
      <c r="AGW263" s="82"/>
      <c r="AGX263" s="82"/>
      <c r="AGY263" s="82"/>
      <c r="AGZ263" s="82"/>
      <c r="AHA263" s="82"/>
      <c r="AHB263" s="82"/>
      <c r="AHC263" s="82"/>
      <c r="AHD263" s="82"/>
      <c r="AHE263" s="82"/>
      <c r="AHF263" s="82"/>
      <c r="AHG263" s="82"/>
      <c r="AHH263" s="82"/>
      <c r="AHI263" s="82"/>
      <c r="AHJ263" s="82"/>
      <c r="AHK263" s="82"/>
      <c r="AHL263" s="82"/>
      <c r="AHM263" s="82"/>
      <c r="AHN263" s="82"/>
      <c r="AHO263" s="82"/>
      <c r="AHP263" s="82"/>
      <c r="AHQ263" s="82"/>
      <c r="AHR263" s="82"/>
      <c r="AHS263" s="82"/>
      <c r="AHT263" s="82"/>
      <c r="AHU263" s="82"/>
      <c r="AHV263" s="82"/>
      <c r="AHW263" s="82"/>
      <c r="AHX263" s="82"/>
      <c r="AHY263" s="82"/>
      <c r="AHZ263" s="82"/>
      <c r="AIA263" s="82"/>
      <c r="AIB263" s="82"/>
      <c r="AIC263" s="82"/>
      <c r="AID263" s="82"/>
      <c r="AIE263" s="82"/>
      <c r="AIF263" s="82"/>
      <c r="AIG263" s="82"/>
      <c r="AIH263" s="82"/>
      <c r="AII263" s="82"/>
      <c r="AIJ263" s="82"/>
      <c r="AIK263" s="82"/>
      <c r="AIL263" s="82"/>
      <c r="AIM263" s="82"/>
      <c r="AIN263" s="82"/>
      <c r="AIO263" s="82"/>
      <c r="AIP263" s="82"/>
      <c r="AIQ263" s="82"/>
      <c r="AIR263" s="82"/>
      <c r="AIS263" s="82"/>
      <c r="AIT263" s="82"/>
      <c r="AIU263" s="82"/>
      <c r="AIV263" s="82"/>
      <c r="AIW263" s="82"/>
      <c r="AIX263" s="82"/>
      <c r="AIY263" s="82"/>
      <c r="AIZ263" s="82"/>
      <c r="AJA263" s="82"/>
      <c r="AJB263" s="82"/>
      <c r="AJC263" s="82"/>
      <c r="AJD263" s="82"/>
      <c r="AJE263" s="82"/>
      <c r="AJF263" s="82"/>
      <c r="AJG263" s="82"/>
      <c r="AJH263" s="82"/>
      <c r="AJI263" s="82"/>
      <c r="AJJ263" s="82"/>
      <c r="AJK263" s="82"/>
      <c r="AJL263" s="82"/>
      <c r="AJM263" s="82"/>
      <c r="AJN263" s="82"/>
      <c r="AJO263" s="82"/>
      <c r="AJP263" s="82"/>
      <c r="AJQ263" s="82"/>
      <c r="AJR263" s="82"/>
      <c r="AJS263" s="82"/>
      <c r="AJT263" s="82"/>
      <c r="AJU263" s="82"/>
      <c r="AJV263" s="82"/>
      <c r="AJW263" s="82"/>
      <c r="AJX263" s="82"/>
      <c r="AJY263" s="82"/>
      <c r="AJZ263" s="82"/>
      <c r="AKA263" s="82"/>
      <c r="AKB263" s="82"/>
      <c r="AKC263" s="82"/>
      <c r="AKD263" s="82"/>
      <c r="AKE263" s="82"/>
      <c r="AKF263" s="82"/>
      <c r="AKG263" s="82"/>
      <c r="AKH263" s="82"/>
      <c r="AKI263" s="82"/>
      <c r="AKJ263" s="82"/>
      <c r="AKK263" s="82"/>
      <c r="AKL263" s="82"/>
      <c r="AKM263" s="82"/>
      <c r="AKN263" s="82"/>
      <c r="AKO263" s="82"/>
      <c r="AKP263" s="82"/>
      <c r="AKQ263" s="82"/>
      <c r="AKR263" s="82"/>
      <c r="AKS263" s="82"/>
      <c r="AKT263" s="82"/>
      <c r="AKU263" s="82"/>
      <c r="AKV263" s="82"/>
      <c r="AKW263" s="82"/>
      <c r="AKX263" s="82"/>
      <c r="AKY263" s="82"/>
      <c r="AKZ263" s="82"/>
      <c r="ALA263" s="82"/>
      <c r="ALB263" s="82"/>
      <c r="ALC263" s="82"/>
      <c r="ALD263" s="82"/>
      <c r="ALE263" s="82"/>
      <c r="ALF263" s="82"/>
      <c r="ALG263" s="82"/>
      <c r="ALH263" s="82"/>
      <c r="ALI263" s="82"/>
      <c r="ALJ263" s="82"/>
      <c r="ALK263" s="82"/>
      <c r="ALL263" s="82"/>
      <c r="ALM263" s="82"/>
      <c r="ALN263" s="82"/>
      <c r="ALO263" s="82"/>
      <c r="ALP263" s="82"/>
      <c r="ALQ263" s="82"/>
      <c r="ALR263" s="82"/>
      <c r="ALS263" s="82"/>
      <c r="ALT263" s="82"/>
      <c r="ALU263" s="82"/>
      <c r="ALV263" s="82"/>
      <c r="ALW263" s="82"/>
      <c r="ALX263" s="82"/>
      <c r="ALY263" s="82"/>
      <c r="ALZ263" s="82"/>
      <c r="AMA263" s="82"/>
      <c r="AMB263" s="82"/>
      <c r="AMC263" s="82"/>
      <c r="AMD263" s="82"/>
      <c r="AME263" s="82"/>
      <c r="AMF263" s="82"/>
      <c r="AMG263" s="82"/>
      <c r="AMH263" s="82"/>
      <c r="AMI263" s="82"/>
      <c r="AMJ263" s="82"/>
      <c r="AMK263" s="82"/>
      <c r="AML263" s="82"/>
      <c r="AMM263" s="82"/>
      <c r="AMN263" s="82"/>
      <c r="AMO263" s="82"/>
      <c r="AMP263" s="82"/>
      <c r="AMQ263" s="82"/>
      <c r="AMR263" s="82"/>
      <c r="AMS263" s="82"/>
      <c r="AMT263" s="82"/>
      <c r="AMU263" s="82"/>
      <c r="AMV263" s="82"/>
      <c r="AMW263" s="82"/>
      <c r="AMX263" s="82"/>
      <c r="AMY263" s="82"/>
      <c r="AMZ263" s="82"/>
      <c r="ANA263" s="82"/>
      <c r="ANB263" s="82"/>
      <c r="ANC263" s="82"/>
      <c r="AND263" s="82"/>
      <c r="ANE263" s="82"/>
      <c r="ANF263" s="82"/>
      <c r="ANG263" s="82"/>
      <c r="ANH263" s="82"/>
      <c r="ANI263" s="82"/>
      <c r="ANJ263" s="82"/>
      <c r="ANK263" s="82"/>
      <c r="ANL263" s="82"/>
      <c r="ANM263" s="82"/>
      <c r="ANN263" s="82"/>
      <c r="ANO263" s="82"/>
      <c r="ANP263" s="82"/>
      <c r="ANQ263" s="82"/>
      <c r="ANR263" s="82"/>
      <c r="ANS263" s="82"/>
      <c r="ANT263" s="82"/>
      <c r="ANU263" s="82"/>
      <c r="ANV263" s="82"/>
      <c r="ANW263" s="82"/>
      <c r="ANX263" s="82"/>
      <c r="ANY263" s="82"/>
      <c r="ANZ263" s="82"/>
      <c r="AOA263" s="82"/>
      <c r="AOB263" s="82"/>
      <c r="AOC263" s="82"/>
      <c r="AOD263" s="82"/>
      <c r="AOE263" s="82"/>
      <c r="AOF263" s="82"/>
      <c r="AOG263" s="82"/>
      <c r="AOH263" s="82"/>
      <c r="AOI263" s="82"/>
      <c r="AOJ263" s="82"/>
      <c r="AOK263" s="82"/>
      <c r="AOL263" s="82"/>
      <c r="AOM263" s="82"/>
      <c r="AON263" s="82"/>
      <c r="AOO263" s="82"/>
      <c r="AOP263" s="82"/>
      <c r="AOQ263" s="82"/>
      <c r="AOR263" s="82"/>
      <c r="AOS263" s="82"/>
      <c r="AOT263" s="82"/>
      <c r="AOU263" s="82"/>
      <c r="AOV263" s="82"/>
      <c r="AOW263" s="82"/>
      <c r="AOX263" s="82"/>
      <c r="AOY263" s="82"/>
      <c r="AOZ263" s="82"/>
      <c r="APA263" s="82"/>
      <c r="APB263" s="82"/>
      <c r="APC263" s="82"/>
      <c r="APD263" s="82"/>
      <c r="APE263" s="82"/>
      <c r="APF263" s="82"/>
      <c r="APG263" s="82"/>
      <c r="APH263" s="82"/>
      <c r="API263" s="82"/>
      <c r="APJ263" s="82"/>
      <c r="APK263" s="82"/>
      <c r="APL263" s="82"/>
      <c r="APM263" s="82"/>
      <c r="APN263" s="82"/>
      <c r="APO263" s="82"/>
      <c r="APP263" s="82"/>
      <c r="APQ263" s="82"/>
      <c r="APR263" s="82"/>
      <c r="APS263" s="82"/>
      <c r="APT263" s="82"/>
      <c r="APU263" s="82"/>
      <c r="APV263" s="82"/>
      <c r="APW263" s="82"/>
      <c r="APX263" s="82"/>
      <c r="APY263" s="82"/>
      <c r="APZ263" s="82"/>
      <c r="AQA263" s="82"/>
      <c r="AQB263" s="82"/>
      <c r="AQC263" s="82"/>
      <c r="AQD263" s="82"/>
      <c r="AQE263" s="82"/>
      <c r="AQF263" s="82"/>
      <c r="AQG263" s="82"/>
      <c r="AQH263" s="82"/>
      <c r="AQI263" s="82"/>
      <c r="AQJ263" s="82"/>
      <c r="AQK263" s="82"/>
      <c r="AQL263" s="82"/>
      <c r="AQM263" s="82"/>
      <c r="AQN263" s="82"/>
      <c r="AQO263" s="82"/>
      <c r="AQP263" s="82"/>
      <c r="AQQ263" s="82"/>
      <c r="AQR263" s="82"/>
      <c r="AQS263" s="82"/>
      <c r="AQT263" s="82"/>
      <c r="AQU263" s="82"/>
      <c r="AQV263" s="82"/>
      <c r="AQW263" s="82"/>
      <c r="AQX263" s="82"/>
      <c r="AQY263" s="82"/>
      <c r="AQZ263" s="82"/>
      <c r="ARA263" s="82"/>
      <c r="ARB263" s="82"/>
      <c r="ARC263" s="82"/>
      <c r="ARD263" s="82"/>
      <c r="ARE263" s="82"/>
      <c r="ARF263" s="82"/>
      <c r="ARG263" s="82"/>
      <c r="ARH263" s="82"/>
      <c r="ARI263" s="82"/>
      <c r="ARJ263" s="82"/>
      <c r="ARK263" s="82"/>
      <c r="ARL263" s="82"/>
      <c r="ARM263" s="82"/>
      <c r="ARN263" s="82"/>
      <c r="ARO263" s="82"/>
      <c r="ARP263" s="82"/>
      <c r="ARQ263" s="82"/>
      <c r="ARR263" s="82"/>
      <c r="ARS263" s="82"/>
      <c r="ART263" s="82"/>
      <c r="ARU263" s="82"/>
      <c r="ARV263" s="82"/>
      <c r="ARW263" s="82"/>
      <c r="ARX263" s="82"/>
      <c r="ARY263" s="82"/>
      <c r="ARZ263" s="82"/>
      <c r="ASA263" s="82"/>
      <c r="ASB263" s="82"/>
      <c r="ASC263" s="82"/>
      <c r="ASD263" s="82"/>
      <c r="ASE263" s="82"/>
      <c r="ASF263" s="82"/>
      <c r="ASG263" s="82"/>
      <c r="ASH263" s="82"/>
      <c r="ASI263" s="82"/>
      <c r="ASJ263" s="82"/>
      <c r="ASK263" s="82"/>
      <c r="ASL263" s="82"/>
      <c r="ASM263" s="82"/>
      <c r="ASN263" s="82"/>
      <c r="ASO263" s="82"/>
      <c r="ASP263" s="82"/>
      <c r="ASQ263" s="82"/>
      <c r="ASR263" s="82"/>
      <c r="ASS263" s="82"/>
      <c r="AST263" s="82"/>
      <c r="ASU263" s="82"/>
      <c r="ASV263" s="82"/>
      <c r="ASW263" s="82"/>
      <c r="ASX263" s="82"/>
      <c r="ASY263" s="82"/>
      <c r="ASZ263" s="82"/>
      <c r="ATA263" s="82"/>
      <c r="ATB263" s="82"/>
      <c r="ATC263" s="82"/>
      <c r="ATD263" s="82"/>
      <c r="ATE263" s="82"/>
      <c r="ATF263" s="82"/>
      <c r="ATG263" s="82"/>
      <c r="ATH263" s="82"/>
      <c r="ATI263" s="82"/>
      <c r="ATJ263" s="82"/>
      <c r="ATK263" s="82"/>
      <c r="ATL263" s="82"/>
      <c r="ATM263" s="82"/>
      <c r="ATN263" s="82"/>
      <c r="ATO263" s="82"/>
      <c r="ATP263" s="82"/>
      <c r="ATQ263" s="82"/>
      <c r="ATR263" s="82"/>
      <c r="ATS263" s="82"/>
      <c r="ATT263" s="82"/>
      <c r="ATU263" s="82"/>
      <c r="ATV263" s="82"/>
      <c r="ATW263" s="82"/>
      <c r="ATX263" s="82"/>
      <c r="ATY263" s="82"/>
      <c r="ATZ263" s="82"/>
      <c r="AUA263" s="82"/>
      <c r="AUB263" s="82"/>
      <c r="AUC263" s="82"/>
      <c r="AUD263" s="82"/>
      <c r="AUE263" s="82"/>
      <c r="AUF263" s="82"/>
      <c r="AUG263" s="82"/>
      <c r="AUH263" s="82"/>
      <c r="AUI263" s="82"/>
      <c r="AUJ263" s="82"/>
      <c r="AUK263" s="82"/>
      <c r="AUL263" s="82"/>
      <c r="AUM263" s="82"/>
      <c r="AUN263" s="82"/>
      <c r="AUO263" s="82"/>
      <c r="AUP263" s="82"/>
      <c r="AUQ263" s="82"/>
      <c r="AUR263" s="82"/>
      <c r="AUS263" s="82"/>
      <c r="AUT263" s="82"/>
      <c r="AUU263" s="82"/>
      <c r="AUV263" s="82"/>
      <c r="AUW263" s="82"/>
      <c r="AUX263" s="82"/>
      <c r="AUY263" s="82"/>
      <c r="AUZ263" s="82"/>
      <c r="AVA263" s="82"/>
      <c r="AVB263" s="82"/>
      <c r="AVC263" s="82"/>
      <c r="AVD263" s="82"/>
      <c r="AVE263" s="82"/>
      <c r="AVF263" s="82"/>
      <c r="AVG263" s="82"/>
      <c r="AVH263" s="82"/>
      <c r="AVI263" s="82"/>
      <c r="AVJ263" s="82"/>
      <c r="AVK263" s="82"/>
      <c r="AVL263" s="82"/>
      <c r="AVM263" s="82"/>
      <c r="AVN263" s="82"/>
      <c r="AVO263" s="82"/>
      <c r="AVP263" s="82"/>
      <c r="AVQ263" s="82"/>
      <c r="AVR263" s="82"/>
      <c r="AVS263" s="82"/>
      <c r="AVT263" s="82"/>
      <c r="AVU263" s="82"/>
      <c r="AVV263" s="82"/>
      <c r="AVW263" s="82"/>
      <c r="AVX263" s="82"/>
      <c r="AVY263" s="82"/>
      <c r="AVZ263" s="82"/>
      <c r="AWA263" s="82"/>
      <c r="AWB263" s="82"/>
      <c r="AWC263" s="82"/>
      <c r="AWD263" s="82"/>
      <c r="AWE263" s="82"/>
      <c r="AWF263" s="82"/>
      <c r="AWG263" s="82"/>
      <c r="AWH263" s="82"/>
      <c r="AWI263" s="82"/>
      <c r="AWJ263" s="82"/>
      <c r="AWK263" s="82"/>
      <c r="AWL263" s="82"/>
      <c r="AWM263" s="82"/>
      <c r="AWN263" s="82"/>
      <c r="AWO263" s="82"/>
      <c r="AWP263" s="82"/>
      <c r="AWQ263" s="82"/>
      <c r="AWR263" s="82"/>
      <c r="AWS263" s="82"/>
      <c r="AWT263" s="82"/>
      <c r="AWU263" s="82"/>
      <c r="AWV263" s="82"/>
      <c r="AWW263" s="82"/>
      <c r="AWX263" s="82"/>
      <c r="AWY263" s="82"/>
      <c r="AWZ263" s="82"/>
      <c r="AXA263" s="82"/>
      <c r="AXB263" s="82"/>
      <c r="AXC263" s="82"/>
      <c r="AXD263" s="82"/>
      <c r="AXE263" s="82"/>
      <c r="AXF263" s="82"/>
      <c r="AXG263" s="82"/>
      <c r="AXH263" s="82"/>
      <c r="AXI263" s="82"/>
      <c r="AXJ263" s="82"/>
      <c r="AXK263" s="82"/>
      <c r="AXL263" s="82"/>
      <c r="AXM263" s="82"/>
      <c r="AXN263" s="82"/>
      <c r="AXO263" s="82"/>
      <c r="AXP263" s="82"/>
      <c r="AXQ263" s="82"/>
      <c r="AXR263" s="82"/>
      <c r="AXS263" s="82"/>
      <c r="AXT263" s="82"/>
      <c r="AXU263" s="82"/>
      <c r="AXV263" s="82"/>
      <c r="AXW263" s="82"/>
      <c r="AXX263" s="82"/>
      <c r="AXY263" s="82"/>
      <c r="AXZ263" s="82"/>
      <c r="AYA263" s="82"/>
      <c r="AYB263" s="82"/>
      <c r="AYC263" s="82"/>
      <c r="AYD263" s="82"/>
      <c r="AYE263" s="82"/>
      <c r="AYF263" s="82"/>
      <c r="AYG263" s="82"/>
      <c r="AYH263" s="82"/>
      <c r="AYI263" s="82"/>
      <c r="AYJ263" s="82"/>
      <c r="AYK263" s="82"/>
      <c r="AYL263" s="82"/>
      <c r="AYM263" s="82"/>
      <c r="AYN263" s="82"/>
      <c r="AYO263" s="82"/>
      <c r="AYP263" s="82"/>
      <c r="AYQ263" s="82"/>
      <c r="AYR263" s="82"/>
      <c r="AYS263" s="82"/>
      <c r="AYT263" s="82"/>
      <c r="AYU263" s="82"/>
      <c r="AYV263" s="82"/>
      <c r="AYW263" s="82"/>
      <c r="AYX263" s="82"/>
      <c r="AYY263" s="82"/>
      <c r="AYZ263" s="82"/>
      <c r="AZA263" s="82"/>
      <c r="AZB263" s="82"/>
      <c r="AZC263" s="82"/>
      <c r="AZD263" s="82"/>
      <c r="AZE263" s="82"/>
      <c r="AZF263" s="82"/>
      <c r="AZG263" s="82"/>
      <c r="AZH263" s="82"/>
      <c r="AZI263" s="82"/>
      <c r="AZJ263" s="82"/>
      <c r="AZK263" s="82"/>
      <c r="AZL263" s="82"/>
      <c r="AZM263" s="82"/>
      <c r="AZN263" s="82"/>
      <c r="AZO263" s="82"/>
      <c r="AZP263" s="82"/>
      <c r="AZQ263" s="82"/>
      <c r="AZR263" s="82"/>
      <c r="AZS263" s="82"/>
      <c r="AZT263" s="82"/>
      <c r="AZU263" s="82"/>
      <c r="AZV263" s="82"/>
      <c r="AZW263" s="82"/>
      <c r="AZX263" s="82"/>
      <c r="AZY263" s="82"/>
      <c r="AZZ263" s="82"/>
      <c r="BAA263" s="82"/>
      <c r="BAB263" s="82"/>
      <c r="BAC263" s="82"/>
      <c r="BAD263" s="82"/>
      <c r="BAE263" s="82"/>
      <c r="BAF263" s="82"/>
      <c r="BAG263" s="82"/>
      <c r="BAH263" s="82"/>
      <c r="BAI263" s="82"/>
      <c r="BAJ263" s="82"/>
      <c r="BAK263" s="82"/>
      <c r="BAL263" s="82"/>
      <c r="BAM263" s="82"/>
      <c r="BAN263" s="82"/>
      <c r="BAO263" s="82"/>
      <c r="BAP263" s="82"/>
      <c r="BAQ263" s="82"/>
      <c r="BAR263" s="82"/>
      <c r="BAS263" s="82"/>
      <c r="BAT263" s="82"/>
      <c r="BAU263" s="82"/>
      <c r="BAV263" s="82"/>
      <c r="BAW263" s="82"/>
      <c r="BAX263" s="82"/>
      <c r="BAY263" s="82"/>
      <c r="BAZ263" s="82"/>
      <c r="BBA263" s="82"/>
      <c r="BBB263" s="82"/>
      <c r="BBC263" s="82"/>
      <c r="BBD263" s="82"/>
      <c r="BBE263" s="82"/>
      <c r="BBF263" s="82"/>
      <c r="BBG263" s="82"/>
      <c r="BBH263" s="82"/>
      <c r="BBI263" s="82"/>
      <c r="BBJ263" s="82"/>
      <c r="BBK263" s="82"/>
      <c r="BBL263" s="82"/>
      <c r="BBM263" s="82"/>
      <c r="BBN263" s="82"/>
      <c r="BBO263" s="82"/>
      <c r="BBP263" s="82"/>
      <c r="BBQ263" s="82"/>
      <c r="BBR263" s="82"/>
      <c r="BBS263" s="82"/>
      <c r="BBT263" s="82"/>
      <c r="BBU263" s="82"/>
      <c r="BBV263" s="82"/>
      <c r="BBW263" s="82"/>
      <c r="BBX263" s="82"/>
      <c r="BBY263" s="82"/>
      <c r="BBZ263" s="82"/>
      <c r="BCA263" s="82"/>
      <c r="BCB263" s="82"/>
      <c r="BCC263" s="82"/>
      <c r="BCD263" s="82"/>
      <c r="BCE263" s="82"/>
      <c r="BCF263" s="82"/>
      <c r="BCG263" s="82"/>
      <c r="BCH263" s="82"/>
      <c r="BCI263" s="82"/>
      <c r="BCJ263" s="82"/>
      <c r="BCK263" s="82"/>
      <c r="BCL263" s="82"/>
      <c r="BCM263" s="82"/>
      <c r="BCN263" s="82"/>
      <c r="BCO263" s="82"/>
      <c r="BCP263" s="82"/>
      <c r="BCQ263" s="82"/>
      <c r="BCR263" s="82"/>
      <c r="BCS263" s="82"/>
      <c r="BCT263" s="82"/>
      <c r="BCU263" s="82"/>
      <c r="BCV263" s="82"/>
      <c r="BCW263" s="82"/>
      <c r="BCX263" s="82"/>
      <c r="BCY263" s="82"/>
      <c r="BCZ263" s="82"/>
      <c r="BDA263" s="82"/>
      <c r="BDB263" s="82"/>
      <c r="BDC263" s="82"/>
      <c r="BDD263" s="82"/>
      <c r="BDE263" s="82"/>
      <c r="BDF263" s="82"/>
      <c r="BDG263" s="82"/>
      <c r="BDH263" s="82"/>
      <c r="BDI263" s="82"/>
      <c r="BDJ263" s="82"/>
      <c r="BDK263" s="82"/>
      <c r="BDL263" s="82"/>
      <c r="BDM263" s="82"/>
      <c r="BDN263" s="82"/>
      <c r="BDO263" s="82"/>
      <c r="BDP263" s="82"/>
      <c r="BDQ263" s="82"/>
      <c r="BDR263" s="82"/>
      <c r="BDS263" s="82"/>
      <c r="BDT263" s="82"/>
      <c r="BDU263" s="82"/>
      <c r="BDV263" s="82"/>
      <c r="BDW263" s="82"/>
      <c r="BDX263" s="82"/>
      <c r="BDY263" s="82"/>
      <c r="BDZ263" s="82"/>
      <c r="BEA263" s="82"/>
      <c r="BEB263" s="82"/>
      <c r="BEC263" s="82"/>
      <c r="BED263" s="82"/>
      <c r="BEE263" s="82"/>
      <c r="BEF263" s="82"/>
      <c r="BEG263" s="82"/>
      <c r="BEH263" s="82"/>
      <c r="BEI263" s="82"/>
      <c r="BEJ263" s="82"/>
      <c r="BEK263" s="82"/>
      <c r="BEL263" s="82"/>
      <c r="BEM263" s="82"/>
      <c r="BEN263" s="82"/>
      <c r="BEO263" s="82"/>
      <c r="BEP263" s="82"/>
      <c r="BEQ263" s="82"/>
      <c r="BER263" s="82"/>
      <c r="BES263" s="82"/>
      <c r="BET263" s="82"/>
      <c r="BEU263" s="82"/>
      <c r="BEV263" s="82"/>
      <c r="BEW263" s="82"/>
      <c r="BEX263" s="82"/>
      <c r="BEY263" s="82"/>
      <c r="BEZ263" s="82"/>
      <c r="BFA263" s="82"/>
      <c r="BFB263" s="82"/>
      <c r="BFC263" s="82"/>
      <c r="BFD263" s="82"/>
      <c r="BFE263" s="82"/>
      <c r="BFF263" s="82"/>
      <c r="BFG263" s="82"/>
      <c r="BFH263" s="82"/>
      <c r="BFI263" s="82"/>
      <c r="BFJ263" s="82"/>
      <c r="BFK263" s="82"/>
      <c r="BFL263" s="82"/>
      <c r="BFM263" s="82"/>
      <c r="BFN263" s="82"/>
      <c r="BFO263" s="82"/>
      <c r="BFP263" s="82"/>
      <c r="BFQ263" s="82"/>
      <c r="BFR263" s="82"/>
      <c r="BFS263" s="82"/>
      <c r="BFT263" s="82"/>
      <c r="BFU263" s="82"/>
      <c r="BFV263" s="82"/>
      <c r="BFW263" s="82"/>
      <c r="BFX263" s="82"/>
      <c r="BFY263" s="82"/>
      <c r="BFZ263" s="82"/>
      <c r="BGA263" s="82"/>
      <c r="BGB263" s="82"/>
      <c r="BGC263" s="82"/>
      <c r="BGD263" s="82"/>
      <c r="BGE263" s="82"/>
      <c r="BGF263" s="82"/>
      <c r="BGG263" s="82"/>
      <c r="BGH263" s="82"/>
      <c r="BGI263" s="82"/>
      <c r="BGJ263" s="82"/>
      <c r="BGK263" s="82"/>
      <c r="BGL263" s="82"/>
      <c r="BGM263" s="82"/>
      <c r="BGN263" s="82"/>
      <c r="BGO263" s="82"/>
      <c r="BGP263" s="82"/>
      <c r="BGQ263" s="82"/>
      <c r="BGR263" s="82"/>
      <c r="BGS263" s="82"/>
      <c r="BGT263" s="82"/>
      <c r="BGU263" s="82"/>
      <c r="BGV263" s="82"/>
      <c r="BGW263" s="82"/>
      <c r="BGX263" s="82"/>
      <c r="BGY263" s="82"/>
      <c r="BGZ263" s="82"/>
      <c r="BHA263" s="82"/>
      <c r="BHB263" s="82"/>
      <c r="BHC263" s="82"/>
      <c r="BHD263" s="82"/>
      <c r="BHE263" s="82"/>
      <c r="BHF263" s="82"/>
      <c r="BHG263" s="82"/>
      <c r="BHH263" s="82"/>
      <c r="BHI263" s="82"/>
      <c r="BHJ263" s="82"/>
      <c r="BHK263" s="82"/>
      <c r="BHL263" s="82"/>
      <c r="BHM263" s="82"/>
      <c r="BHN263" s="82"/>
      <c r="BHO263" s="82"/>
      <c r="BHP263" s="82"/>
      <c r="BHQ263" s="82"/>
      <c r="BHR263" s="82"/>
      <c r="BHS263" s="82"/>
      <c r="BHT263" s="82"/>
      <c r="BHU263" s="82"/>
      <c r="BHV263" s="82"/>
      <c r="BHW263" s="82"/>
      <c r="BHX263" s="82"/>
      <c r="BHY263" s="82"/>
      <c r="BHZ263" s="82"/>
      <c r="BIA263" s="82"/>
      <c r="BIB263" s="82"/>
      <c r="BIC263" s="82"/>
      <c r="BID263" s="82"/>
      <c r="BIE263" s="82"/>
      <c r="BIF263" s="82"/>
      <c r="BIG263" s="82"/>
      <c r="BIH263" s="82"/>
      <c r="BII263" s="82"/>
      <c r="BIJ263" s="82"/>
      <c r="BIK263" s="82"/>
      <c r="BIL263" s="82"/>
      <c r="BIM263" s="82"/>
      <c r="BIN263" s="82"/>
      <c r="BIO263" s="82"/>
      <c r="BIP263" s="82"/>
      <c r="BIQ263" s="82"/>
      <c r="BIR263" s="82"/>
      <c r="BIS263" s="82"/>
      <c r="BIT263" s="82"/>
      <c r="BIU263" s="82"/>
      <c r="BIV263" s="82"/>
      <c r="BIW263" s="82"/>
      <c r="BIX263" s="82"/>
      <c r="BIY263" s="82"/>
      <c r="BIZ263" s="82"/>
      <c r="BJA263" s="82"/>
      <c r="BJB263" s="82"/>
      <c r="BJC263" s="82"/>
      <c r="BJD263" s="82"/>
      <c r="BJE263" s="82"/>
      <c r="BJF263" s="82"/>
      <c r="BJG263" s="82"/>
      <c r="BJH263" s="82"/>
      <c r="BJI263" s="82"/>
      <c r="BJJ263" s="82"/>
      <c r="BJK263" s="82"/>
      <c r="BJL263" s="82"/>
      <c r="BJM263" s="82"/>
      <c r="BJN263" s="82"/>
      <c r="BJO263" s="82"/>
      <c r="BJP263" s="82"/>
      <c r="BJQ263" s="82"/>
      <c r="BJR263" s="82"/>
      <c r="BJS263" s="82"/>
      <c r="BJT263" s="82"/>
      <c r="BJU263" s="82"/>
      <c r="BJV263" s="82"/>
      <c r="BJW263" s="82"/>
      <c r="BJX263" s="82"/>
      <c r="BJY263" s="82"/>
      <c r="BJZ263" s="82"/>
      <c r="BKA263" s="82"/>
      <c r="BKB263" s="82"/>
      <c r="BKC263" s="82"/>
      <c r="BKD263" s="82"/>
      <c r="BKE263" s="82"/>
      <c r="BKF263" s="82"/>
      <c r="BKG263" s="82"/>
      <c r="BKH263" s="82"/>
      <c r="BKI263" s="82"/>
      <c r="BKJ263" s="82"/>
      <c r="BKK263" s="82"/>
      <c r="BKL263" s="82"/>
      <c r="BKM263" s="82"/>
      <c r="BKN263" s="82"/>
      <c r="BKO263" s="82"/>
      <c r="BKP263" s="82"/>
      <c r="BKQ263" s="82"/>
      <c r="BKR263" s="82"/>
      <c r="BKS263" s="82"/>
      <c r="BKT263" s="82"/>
      <c r="BKU263" s="82"/>
      <c r="BKV263" s="82"/>
      <c r="BKW263" s="82"/>
      <c r="BKX263" s="82"/>
      <c r="BKY263" s="82"/>
      <c r="BKZ263" s="82"/>
      <c r="BLA263" s="82"/>
      <c r="BLB263" s="82"/>
      <c r="BLC263" s="82"/>
      <c r="BLD263" s="82"/>
      <c r="BLE263" s="82"/>
      <c r="BLF263" s="82"/>
      <c r="BLG263" s="82"/>
      <c r="BLH263" s="82"/>
      <c r="BLI263" s="82"/>
      <c r="BLJ263" s="82"/>
      <c r="BLK263" s="82"/>
      <c r="BLL263" s="82"/>
      <c r="BLM263" s="82"/>
      <c r="BLN263" s="82"/>
      <c r="BLO263" s="82"/>
      <c r="BLP263" s="82"/>
      <c r="BLQ263" s="82"/>
      <c r="BLR263" s="82"/>
      <c r="BLS263" s="82"/>
      <c r="BLT263" s="82"/>
      <c r="BLU263" s="82"/>
      <c r="BLV263" s="82"/>
      <c r="BLW263" s="82"/>
      <c r="BLX263" s="82"/>
      <c r="BLY263" s="82"/>
      <c r="BLZ263" s="82"/>
      <c r="BMA263" s="82"/>
      <c r="BMB263" s="82"/>
      <c r="BMC263" s="82"/>
      <c r="BMD263" s="82"/>
      <c r="BME263" s="82"/>
      <c r="BMF263" s="82"/>
      <c r="BMG263" s="82"/>
      <c r="BMH263" s="82"/>
      <c r="BMI263" s="82"/>
      <c r="BMJ263" s="82"/>
      <c r="BMK263" s="82"/>
      <c r="BML263" s="82"/>
      <c r="BMM263" s="82"/>
      <c r="BMN263" s="82"/>
      <c r="BMO263" s="82"/>
      <c r="BMP263" s="82"/>
      <c r="BMQ263" s="82"/>
      <c r="BMR263" s="82"/>
      <c r="BMS263" s="82"/>
      <c r="BMT263" s="82"/>
      <c r="BMU263" s="82"/>
      <c r="BMV263" s="82"/>
      <c r="BMW263" s="82"/>
      <c r="BMX263" s="82"/>
      <c r="BMY263" s="82"/>
      <c r="BMZ263" s="82"/>
      <c r="BNA263" s="82"/>
      <c r="BNB263" s="82"/>
      <c r="BNC263" s="82"/>
      <c r="BND263" s="82"/>
      <c r="BNE263" s="82"/>
      <c r="BNF263" s="82"/>
      <c r="BNG263" s="82"/>
      <c r="BNH263" s="82"/>
      <c r="BNI263" s="82"/>
      <c r="BNJ263" s="82"/>
      <c r="BNK263" s="82"/>
      <c r="BNL263" s="82"/>
      <c r="BNM263" s="82"/>
      <c r="BNN263" s="82"/>
      <c r="BNO263" s="82"/>
      <c r="BNP263" s="82"/>
      <c r="BNQ263" s="82"/>
      <c r="BNR263" s="82"/>
      <c r="BNS263" s="82"/>
      <c r="BNT263" s="82"/>
      <c r="BNU263" s="82"/>
      <c r="BNV263" s="82"/>
      <c r="BNW263" s="82"/>
      <c r="BNX263" s="82"/>
      <c r="BNY263" s="82"/>
      <c r="BNZ263" s="82"/>
      <c r="BOA263" s="82"/>
      <c r="BOB263" s="82"/>
      <c r="BOC263" s="82"/>
      <c r="BOD263" s="82"/>
      <c r="BOE263" s="82"/>
      <c r="BOF263" s="82"/>
      <c r="BOG263" s="82"/>
      <c r="BOH263" s="82"/>
      <c r="BOI263" s="82"/>
      <c r="BOJ263" s="82"/>
      <c r="BOK263" s="82"/>
      <c r="BOL263" s="82"/>
      <c r="BOM263" s="82"/>
      <c r="BON263" s="82"/>
      <c r="BOO263" s="82"/>
      <c r="BOP263" s="82"/>
      <c r="BOQ263" s="82"/>
      <c r="BOR263" s="82"/>
      <c r="BOS263" s="82"/>
      <c r="BOT263" s="82"/>
      <c r="BOU263" s="82"/>
      <c r="BOV263" s="82"/>
      <c r="BOW263" s="82"/>
      <c r="BOX263" s="82"/>
      <c r="BOY263" s="82"/>
      <c r="BOZ263" s="82"/>
      <c r="BPA263" s="82"/>
      <c r="BPB263" s="82"/>
      <c r="BPC263" s="82"/>
      <c r="BPD263" s="82"/>
      <c r="BPE263" s="82"/>
      <c r="BPF263" s="82"/>
      <c r="BPG263" s="82"/>
      <c r="BPH263" s="82"/>
      <c r="BPI263" s="82"/>
      <c r="BPJ263" s="82"/>
      <c r="BPK263" s="82"/>
      <c r="BPL263" s="82"/>
      <c r="BPM263" s="82"/>
      <c r="BPN263" s="82"/>
      <c r="BPO263" s="82"/>
      <c r="BPP263" s="82"/>
      <c r="BPQ263" s="82"/>
      <c r="BPR263" s="82"/>
      <c r="BPS263" s="82"/>
      <c r="BPT263" s="82"/>
      <c r="BPU263" s="82"/>
      <c r="BPV263" s="82"/>
      <c r="BPW263" s="82"/>
      <c r="BPX263" s="82"/>
      <c r="BPY263" s="82"/>
      <c r="BPZ263" s="82"/>
      <c r="BQA263" s="82"/>
      <c r="BQB263" s="82"/>
      <c r="BQC263" s="82"/>
      <c r="BQD263" s="82"/>
      <c r="BQE263" s="82"/>
      <c r="BQF263" s="82"/>
      <c r="BQG263" s="82"/>
      <c r="BQH263" s="82"/>
      <c r="BQI263" s="82"/>
      <c r="BQJ263" s="82"/>
      <c r="BQK263" s="82"/>
      <c r="BQL263" s="82"/>
      <c r="BQM263" s="82"/>
      <c r="BQN263" s="82"/>
      <c r="BQO263" s="82"/>
      <c r="BQP263" s="82"/>
      <c r="BQQ263" s="82"/>
      <c r="BQR263" s="82"/>
      <c r="BQS263" s="82"/>
      <c r="BQT263" s="82"/>
      <c r="BQU263" s="82"/>
      <c r="BQV263" s="82"/>
      <c r="BQW263" s="82"/>
      <c r="BQX263" s="82"/>
      <c r="BQY263" s="82"/>
      <c r="BQZ263" s="82"/>
      <c r="BRA263" s="82"/>
      <c r="BRB263" s="82"/>
      <c r="BRC263" s="82"/>
      <c r="BRD263" s="82"/>
      <c r="BRE263" s="82"/>
      <c r="BRF263" s="82"/>
      <c r="BRG263" s="82"/>
      <c r="BRH263" s="82"/>
      <c r="BRI263" s="82"/>
      <c r="BRJ263" s="82"/>
      <c r="BRK263" s="82"/>
      <c r="BRL263" s="82"/>
      <c r="BRM263" s="82"/>
      <c r="BRN263" s="82"/>
      <c r="BRO263" s="82"/>
      <c r="BRP263" s="82"/>
      <c r="BRQ263" s="82"/>
      <c r="BRR263" s="82"/>
      <c r="BRS263" s="82"/>
      <c r="BRT263" s="82"/>
      <c r="BRU263" s="82"/>
      <c r="BRV263" s="82"/>
      <c r="BRW263" s="82"/>
      <c r="BRX263" s="82"/>
      <c r="BRY263" s="82"/>
      <c r="BRZ263" s="82"/>
      <c r="BSA263" s="82"/>
      <c r="BSB263" s="82"/>
      <c r="BSC263" s="82"/>
      <c r="BSD263" s="82"/>
      <c r="BSE263" s="82"/>
      <c r="BSF263" s="82"/>
      <c r="BSG263" s="82"/>
      <c r="BSH263" s="82"/>
      <c r="BSI263" s="82"/>
      <c r="BSJ263" s="82"/>
      <c r="BSK263" s="82"/>
      <c r="BSL263" s="82"/>
      <c r="BSM263" s="82"/>
      <c r="BSN263" s="82"/>
      <c r="BSO263" s="82"/>
      <c r="BSP263" s="82"/>
      <c r="BSQ263" s="82"/>
      <c r="BSR263" s="82"/>
      <c r="BSS263" s="82"/>
      <c r="BST263" s="82"/>
      <c r="BSU263" s="82"/>
      <c r="BSV263" s="82"/>
      <c r="BSW263" s="82"/>
      <c r="BSX263" s="82"/>
      <c r="BSY263" s="82"/>
      <c r="BSZ263" s="82"/>
      <c r="BTA263" s="82"/>
      <c r="BTB263" s="82"/>
      <c r="BTC263" s="82"/>
      <c r="BTD263" s="82"/>
      <c r="BTE263" s="82"/>
      <c r="BTF263" s="82"/>
      <c r="BTG263" s="82"/>
      <c r="BTH263" s="82"/>
      <c r="BTI263" s="82"/>
      <c r="BTJ263" s="82"/>
      <c r="BTK263" s="82"/>
      <c r="BTL263" s="82"/>
      <c r="BTM263" s="82"/>
      <c r="BTN263" s="82"/>
      <c r="BTO263" s="82"/>
      <c r="BTP263" s="82"/>
      <c r="BTQ263" s="82"/>
      <c r="BTR263" s="82"/>
      <c r="BTS263" s="82"/>
      <c r="BTT263" s="82"/>
      <c r="BTU263" s="82"/>
      <c r="BTV263" s="82"/>
      <c r="BTW263" s="82"/>
      <c r="BTX263" s="82"/>
      <c r="BTY263" s="82"/>
      <c r="BTZ263" s="82"/>
      <c r="BUA263" s="82"/>
      <c r="BUB263" s="82"/>
      <c r="BUC263" s="82"/>
      <c r="BUD263" s="82"/>
      <c r="BUE263" s="82"/>
      <c r="BUF263" s="82"/>
      <c r="BUG263" s="82"/>
      <c r="BUH263" s="82"/>
      <c r="BUI263" s="82"/>
      <c r="BUJ263" s="82"/>
      <c r="BUK263" s="82"/>
      <c r="BUL263" s="82"/>
      <c r="BUM263" s="82"/>
      <c r="BUN263" s="82"/>
      <c r="BUO263" s="82"/>
      <c r="BUP263" s="82"/>
      <c r="BUQ263" s="82"/>
      <c r="BUR263" s="82"/>
      <c r="BUS263" s="82"/>
      <c r="BUT263" s="82"/>
      <c r="BUU263" s="82"/>
      <c r="BUV263" s="82"/>
      <c r="BUW263" s="82"/>
      <c r="BUX263" s="82"/>
      <c r="BUY263" s="82"/>
      <c r="BUZ263" s="82"/>
      <c r="BVA263" s="82"/>
      <c r="BVB263" s="82"/>
      <c r="BVC263" s="82"/>
      <c r="BVD263" s="82"/>
      <c r="BVE263" s="82"/>
      <c r="BVF263" s="82"/>
      <c r="BVG263" s="82"/>
      <c r="BVH263" s="82"/>
      <c r="BVI263" s="82"/>
      <c r="BVJ263" s="82"/>
      <c r="BVK263" s="82"/>
      <c r="BVL263" s="82"/>
      <c r="BVM263" s="82"/>
      <c r="BVN263" s="82"/>
      <c r="BVO263" s="82"/>
      <c r="BVP263" s="82"/>
      <c r="BVQ263" s="82"/>
      <c r="BVR263" s="82"/>
      <c r="BVS263" s="82"/>
      <c r="BVT263" s="82"/>
      <c r="BVU263" s="82"/>
      <c r="BVV263" s="82"/>
      <c r="BVW263" s="82"/>
      <c r="BVX263" s="82"/>
      <c r="BVY263" s="82"/>
      <c r="BVZ263" s="82"/>
      <c r="BWA263" s="82"/>
      <c r="BWB263" s="82"/>
      <c r="BWC263" s="82"/>
      <c r="BWD263" s="82"/>
      <c r="BWE263" s="82"/>
      <c r="BWF263" s="82"/>
      <c r="BWG263" s="82"/>
      <c r="BWH263" s="82"/>
      <c r="BWI263" s="82"/>
      <c r="BWJ263" s="82"/>
      <c r="BWK263" s="82"/>
      <c r="BWL263" s="82"/>
      <c r="BWM263" s="82"/>
      <c r="BWN263" s="82"/>
      <c r="BWO263" s="82"/>
      <c r="BWP263" s="82"/>
      <c r="BWQ263" s="82"/>
      <c r="BWR263" s="82"/>
      <c r="BWS263" s="82"/>
      <c r="BWT263" s="82"/>
      <c r="BWU263" s="82"/>
      <c r="BWV263" s="82"/>
      <c r="BWW263" s="82"/>
      <c r="BWX263" s="82"/>
      <c r="BWY263" s="82"/>
      <c r="BWZ263" s="82"/>
      <c r="BXA263" s="82"/>
      <c r="BXB263" s="82"/>
      <c r="BXC263" s="82"/>
      <c r="BXD263" s="82"/>
      <c r="BXE263" s="82"/>
      <c r="BXF263" s="82"/>
      <c r="BXG263" s="82"/>
      <c r="BXH263" s="82"/>
      <c r="BXI263" s="82"/>
      <c r="BXJ263" s="82"/>
      <c r="BXK263" s="82"/>
      <c r="BXL263" s="82"/>
      <c r="BXM263" s="82"/>
      <c r="BXN263" s="82"/>
      <c r="BXO263" s="82"/>
      <c r="BXP263" s="82"/>
      <c r="BXQ263" s="82"/>
      <c r="BXR263" s="82"/>
      <c r="BXS263" s="82"/>
      <c r="BXT263" s="82"/>
      <c r="BXU263" s="82"/>
      <c r="BXV263" s="82"/>
      <c r="BXW263" s="82"/>
      <c r="BXX263" s="82"/>
      <c r="BXY263" s="82"/>
      <c r="BXZ263" s="82"/>
      <c r="BYA263" s="82"/>
      <c r="BYB263" s="82"/>
      <c r="BYC263" s="82"/>
      <c r="BYD263" s="82"/>
      <c r="BYE263" s="82"/>
      <c r="BYF263" s="82"/>
      <c r="BYG263" s="82"/>
      <c r="BYH263" s="82"/>
      <c r="BYI263" s="82"/>
      <c r="BYJ263" s="82"/>
      <c r="BYK263" s="82"/>
      <c r="BYL263" s="82"/>
      <c r="BYM263" s="82"/>
      <c r="BYN263" s="82"/>
      <c r="BYO263" s="82"/>
      <c r="BYP263" s="82"/>
      <c r="BYQ263" s="82"/>
      <c r="BYR263" s="82"/>
      <c r="BYS263" s="82"/>
      <c r="BYT263" s="82"/>
      <c r="BYU263" s="82"/>
      <c r="BYV263" s="82"/>
      <c r="BYW263" s="82"/>
      <c r="BYX263" s="82"/>
      <c r="BYY263" s="82"/>
      <c r="BYZ263" s="82"/>
      <c r="BZA263" s="82"/>
      <c r="BZB263" s="82"/>
      <c r="BZC263" s="82"/>
      <c r="BZD263" s="82"/>
      <c r="BZE263" s="82"/>
      <c r="BZF263" s="82"/>
      <c r="BZG263" s="82"/>
      <c r="BZH263" s="82"/>
      <c r="BZI263" s="82"/>
      <c r="BZJ263" s="82"/>
      <c r="BZK263" s="82"/>
      <c r="BZL263" s="82"/>
      <c r="BZM263" s="82"/>
      <c r="BZN263" s="82"/>
      <c r="BZO263" s="82"/>
      <c r="BZP263" s="82"/>
      <c r="BZQ263" s="82"/>
      <c r="BZR263" s="82"/>
      <c r="BZS263" s="82"/>
      <c r="BZT263" s="82"/>
      <c r="BZU263" s="82"/>
      <c r="BZV263" s="82"/>
      <c r="BZW263" s="82"/>
      <c r="BZX263" s="82"/>
      <c r="BZY263" s="82"/>
      <c r="BZZ263" s="82"/>
      <c r="CAA263" s="82"/>
      <c r="CAB263" s="82"/>
      <c r="CAC263" s="82"/>
      <c r="CAD263" s="82"/>
      <c r="CAE263" s="82"/>
      <c r="CAF263" s="82"/>
      <c r="CAG263" s="82"/>
      <c r="CAH263" s="82"/>
      <c r="CAI263" s="82"/>
      <c r="CAJ263" s="82"/>
      <c r="CAK263" s="82"/>
      <c r="CAL263" s="82"/>
      <c r="CAM263" s="82"/>
      <c r="CAN263" s="82"/>
      <c r="CAO263" s="82"/>
      <c r="CAP263" s="82"/>
      <c r="CAQ263" s="82"/>
      <c r="CAR263" s="82"/>
      <c r="CAS263" s="82"/>
      <c r="CAT263" s="82"/>
      <c r="CAU263" s="82"/>
      <c r="CAV263" s="82"/>
      <c r="CAW263" s="82"/>
      <c r="CAX263" s="82"/>
      <c r="CAY263" s="82"/>
      <c r="CAZ263" s="82"/>
      <c r="CBA263" s="82"/>
      <c r="CBB263" s="82"/>
      <c r="CBC263" s="82"/>
      <c r="CBD263" s="82"/>
      <c r="CBE263" s="82"/>
      <c r="CBF263" s="82"/>
      <c r="CBG263" s="82"/>
      <c r="CBH263" s="82"/>
      <c r="CBI263" s="82"/>
      <c r="CBJ263" s="82"/>
      <c r="CBK263" s="82"/>
      <c r="CBL263" s="82"/>
      <c r="CBM263" s="82"/>
      <c r="CBN263" s="82"/>
      <c r="CBO263" s="82"/>
      <c r="CBP263" s="82"/>
      <c r="CBQ263" s="82"/>
      <c r="CBR263" s="82"/>
      <c r="CBS263" s="82"/>
      <c r="CBT263" s="82"/>
      <c r="CBU263" s="82"/>
      <c r="CBV263" s="82"/>
      <c r="CBW263" s="82"/>
      <c r="CBX263" s="82"/>
      <c r="CBY263" s="82"/>
      <c r="CBZ263" s="82"/>
      <c r="CCA263" s="82"/>
      <c r="CCB263" s="82"/>
      <c r="CCC263" s="82"/>
      <c r="CCD263" s="82"/>
      <c r="CCE263" s="82"/>
      <c r="CCF263" s="82"/>
      <c r="CCG263" s="82"/>
      <c r="CCH263" s="82"/>
      <c r="CCI263" s="82"/>
      <c r="CCJ263" s="82"/>
      <c r="CCK263" s="82"/>
      <c r="CCL263" s="82"/>
      <c r="CCM263" s="82"/>
      <c r="CCN263" s="82"/>
      <c r="CCO263" s="82"/>
      <c r="CCP263" s="82"/>
      <c r="CCQ263" s="82"/>
      <c r="CCR263" s="82"/>
      <c r="CCS263" s="82"/>
      <c r="CCT263" s="82"/>
      <c r="CCU263" s="82"/>
      <c r="CCV263" s="82"/>
      <c r="CCW263" s="82"/>
      <c r="CCX263" s="82"/>
      <c r="CCY263" s="82"/>
      <c r="CCZ263" s="82"/>
      <c r="CDA263" s="82"/>
      <c r="CDB263" s="82"/>
      <c r="CDC263" s="82"/>
      <c r="CDD263" s="82"/>
      <c r="CDE263" s="82"/>
      <c r="CDF263" s="82"/>
      <c r="CDG263" s="82"/>
      <c r="CDH263" s="82"/>
      <c r="CDI263" s="82"/>
      <c r="CDJ263" s="82"/>
      <c r="CDK263" s="82"/>
      <c r="CDL263" s="82"/>
      <c r="CDM263" s="82"/>
      <c r="CDN263" s="82"/>
      <c r="CDO263" s="82"/>
      <c r="CDP263" s="82"/>
      <c r="CDQ263" s="82"/>
      <c r="CDR263" s="82"/>
      <c r="CDS263" s="82"/>
      <c r="CDT263" s="82"/>
      <c r="CDU263" s="82"/>
      <c r="CDV263" s="82"/>
      <c r="CDW263" s="82"/>
      <c r="CDX263" s="82"/>
      <c r="CDY263" s="82"/>
      <c r="CDZ263" s="82"/>
      <c r="CEA263" s="82"/>
      <c r="CEB263" s="82"/>
      <c r="CEC263" s="82"/>
      <c r="CED263" s="82"/>
      <c r="CEE263" s="82"/>
      <c r="CEF263" s="82"/>
      <c r="CEG263" s="82"/>
      <c r="CEH263" s="82"/>
      <c r="CEI263" s="82"/>
      <c r="CEJ263" s="82"/>
      <c r="CEK263" s="82"/>
      <c r="CEL263" s="82"/>
      <c r="CEM263" s="82"/>
      <c r="CEN263" s="82"/>
      <c r="CEO263" s="82"/>
      <c r="CEP263" s="82"/>
      <c r="CEQ263" s="82"/>
      <c r="CER263" s="82"/>
      <c r="CES263" s="82"/>
      <c r="CET263" s="82"/>
      <c r="CEU263" s="82"/>
      <c r="CEV263" s="82"/>
      <c r="CEW263" s="82"/>
      <c r="CEX263" s="82"/>
      <c r="CEY263" s="82"/>
      <c r="CEZ263" s="82"/>
      <c r="CFA263" s="82"/>
      <c r="CFB263" s="82"/>
      <c r="CFC263" s="82"/>
      <c r="CFD263" s="82"/>
      <c r="CFE263" s="82"/>
      <c r="CFF263" s="82"/>
      <c r="CFG263" s="82"/>
      <c r="CFH263" s="82"/>
      <c r="CFI263" s="82"/>
      <c r="CFJ263" s="82"/>
      <c r="CFK263" s="82"/>
      <c r="CFL263" s="82"/>
      <c r="CFM263" s="82"/>
      <c r="CFN263" s="82"/>
      <c r="CFO263" s="82"/>
      <c r="CFP263" s="82"/>
      <c r="CFQ263" s="82"/>
      <c r="CFR263" s="82"/>
      <c r="CFS263" s="82"/>
      <c r="CFT263" s="82"/>
      <c r="CFU263" s="82"/>
      <c r="CFV263" s="82"/>
      <c r="CFW263" s="82"/>
      <c r="CFX263" s="82"/>
      <c r="CFY263" s="82"/>
      <c r="CFZ263" s="82"/>
      <c r="CGA263" s="82"/>
      <c r="CGB263" s="82"/>
      <c r="CGC263" s="82"/>
      <c r="CGD263" s="82"/>
      <c r="CGE263" s="82"/>
      <c r="CGF263" s="82"/>
      <c r="CGG263" s="82"/>
      <c r="CGH263" s="82"/>
      <c r="CGI263" s="82"/>
      <c r="CGJ263" s="82"/>
      <c r="CGK263" s="82"/>
      <c r="CGL263" s="82"/>
      <c r="CGM263" s="82"/>
      <c r="CGN263" s="82"/>
      <c r="CGO263" s="82"/>
      <c r="CGP263" s="82"/>
      <c r="CGQ263" s="82"/>
      <c r="CGR263" s="82"/>
      <c r="CGS263" s="82"/>
      <c r="CGT263" s="82"/>
      <c r="CGU263" s="82"/>
      <c r="CGV263" s="82"/>
      <c r="CGW263" s="82"/>
      <c r="CGX263" s="82"/>
      <c r="CGY263" s="82"/>
      <c r="CGZ263" s="82"/>
      <c r="CHA263" s="82"/>
      <c r="CHB263" s="82"/>
      <c r="CHC263" s="82"/>
      <c r="CHD263" s="82"/>
      <c r="CHE263" s="82"/>
      <c r="CHF263" s="82"/>
      <c r="CHG263" s="82"/>
      <c r="CHH263" s="82"/>
      <c r="CHI263" s="82"/>
      <c r="CHJ263" s="82"/>
      <c r="CHK263" s="82"/>
      <c r="CHL263" s="82"/>
      <c r="CHM263" s="82"/>
      <c r="CHN263" s="82"/>
      <c r="CHO263" s="82"/>
      <c r="CHP263" s="82"/>
      <c r="CHQ263" s="82"/>
      <c r="CHR263" s="82"/>
      <c r="CHS263" s="82"/>
      <c r="CHT263" s="82"/>
      <c r="CHU263" s="82"/>
      <c r="CHV263" s="82"/>
      <c r="CHW263" s="82"/>
      <c r="CHX263" s="82"/>
      <c r="CHY263" s="82"/>
      <c r="CHZ263" s="82"/>
      <c r="CIA263" s="82"/>
      <c r="CIB263" s="82"/>
      <c r="CIC263" s="82"/>
      <c r="CID263" s="82"/>
      <c r="CIE263" s="82"/>
      <c r="CIF263" s="82"/>
      <c r="CIG263" s="82"/>
      <c r="CIH263" s="82"/>
      <c r="CII263" s="82"/>
      <c r="CIJ263" s="82"/>
      <c r="CIK263" s="82"/>
      <c r="CIL263" s="82"/>
      <c r="CIM263" s="82"/>
      <c r="CIN263" s="82"/>
      <c r="CIO263" s="82"/>
      <c r="CIP263" s="82"/>
      <c r="CIQ263" s="82"/>
      <c r="CIR263" s="82"/>
      <c r="CIS263" s="82"/>
      <c r="CIT263" s="82"/>
      <c r="CIU263" s="82"/>
      <c r="CIV263" s="82"/>
      <c r="CIW263" s="82"/>
      <c r="CIX263" s="82"/>
      <c r="CIY263" s="82"/>
      <c r="CIZ263" s="82"/>
      <c r="CJA263" s="82"/>
      <c r="CJB263" s="82"/>
      <c r="CJC263" s="82"/>
      <c r="CJD263" s="82"/>
      <c r="CJE263" s="82"/>
      <c r="CJF263" s="82"/>
      <c r="CJG263" s="82"/>
      <c r="CJH263" s="82"/>
      <c r="CJI263" s="82"/>
      <c r="CJJ263" s="82"/>
      <c r="CJK263" s="82"/>
      <c r="CJL263" s="82"/>
      <c r="CJM263" s="82"/>
      <c r="CJN263" s="82"/>
      <c r="CJO263" s="82"/>
      <c r="CJP263" s="82"/>
      <c r="CJQ263" s="82"/>
      <c r="CJR263" s="82"/>
      <c r="CJS263" s="82"/>
      <c r="CJT263" s="82"/>
      <c r="CJU263" s="82"/>
      <c r="CJV263" s="82"/>
      <c r="CJW263" s="82"/>
      <c r="CJX263" s="82"/>
      <c r="CJY263" s="82"/>
      <c r="CJZ263" s="82"/>
      <c r="CKA263" s="82"/>
      <c r="CKB263" s="82"/>
      <c r="CKC263" s="82"/>
      <c r="CKD263" s="82"/>
      <c r="CKE263" s="82"/>
      <c r="CKF263" s="82"/>
      <c r="CKG263" s="82"/>
      <c r="CKH263" s="82"/>
      <c r="CKI263" s="82"/>
      <c r="CKJ263" s="82"/>
      <c r="CKK263" s="82"/>
      <c r="CKL263" s="82"/>
      <c r="CKM263" s="82"/>
      <c r="CKN263" s="82"/>
      <c r="CKO263" s="82"/>
      <c r="CKP263" s="82"/>
      <c r="CKQ263" s="82"/>
      <c r="CKR263" s="82"/>
      <c r="CKS263" s="82"/>
      <c r="CKT263" s="82"/>
      <c r="CKU263" s="82"/>
      <c r="CKV263" s="82"/>
      <c r="CKW263" s="82"/>
      <c r="CKX263" s="82"/>
      <c r="CKY263" s="82"/>
      <c r="CKZ263" s="82"/>
      <c r="CLA263" s="82"/>
      <c r="CLB263" s="82"/>
      <c r="CLC263" s="82"/>
      <c r="CLD263" s="82"/>
      <c r="CLE263" s="82"/>
      <c r="CLF263" s="82"/>
      <c r="CLG263" s="82"/>
      <c r="CLH263" s="82"/>
      <c r="CLI263" s="82"/>
      <c r="CLJ263" s="82"/>
      <c r="CLK263" s="82"/>
      <c r="CLL263" s="82"/>
      <c r="CLM263" s="82"/>
      <c r="CLN263" s="82"/>
      <c r="CLO263" s="82"/>
      <c r="CLP263" s="82"/>
      <c r="CLQ263" s="82"/>
      <c r="CLR263" s="82"/>
      <c r="CLS263" s="82"/>
      <c r="CLT263" s="82"/>
      <c r="CLU263" s="82"/>
      <c r="CLV263" s="82"/>
      <c r="CLW263" s="82"/>
      <c r="CLX263" s="82"/>
      <c r="CLY263" s="82"/>
      <c r="CLZ263" s="82"/>
      <c r="CMA263" s="82"/>
      <c r="CMB263" s="82"/>
      <c r="CMC263" s="82"/>
      <c r="CMD263" s="82"/>
      <c r="CME263" s="82"/>
      <c r="CMF263" s="82"/>
      <c r="CMG263" s="82"/>
      <c r="CMH263" s="82"/>
      <c r="CMI263" s="82"/>
      <c r="CMJ263" s="82"/>
      <c r="CMK263" s="82"/>
      <c r="CML263" s="82"/>
      <c r="CMM263" s="82"/>
      <c r="CMN263" s="82"/>
      <c r="CMO263" s="82"/>
      <c r="CMP263" s="82"/>
      <c r="CMQ263" s="82"/>
      <c r="CMR263" s="82"/>
      <c r="CMS263" s="82"/>
      <c r="CMT263" s="82"/>
      <c r="CMU263" s="82"/>
      <c r="CMV263" s="82"/>
      <c r="CMW263" s="82"/>
      <c r="CMX263" s="82"/>
      <c r="CMY263" s="82"/>
      <c r="CMZ263" s="82"/>
      <c r="CNA263" s="82"/>
      <c r="CNB263" s="82"/>
      <c r="CNC263" s="82"/>
      <c r="CND263" s="82"/>
      <c r="CNE263" s="82"/>
      <c r="CNF263" s="82"/>
      <c r="CNG263" s="82"/>
      <c r="CNH263" s="82"/>
      <c r="CNI263" s="82"/>
      <c r="CNJ263" s="82"/>
      <c r="CNK263" s="82"/>
      <c r="CNL263" s="82"/>
      <c r="CNM263" s="82"/>
      <c r="CNN263" s="82"/>
      <c r="CNO263" s="82"/>
      <c r="CNP263" s="82"/>
      <c r="CNQ263" s="82"/>
      <c r="CNR263" s="82"/>
      <c r="CNS263" s="82"/>
      <c r="CNT263" s="82"/>
      <c r="CNU263" s="82"/>
      <c r="CNV263" s="82"/>
      <c r="CNW263" s="82"/>
      <c r="CNX263" s="82"/>
      <c r="CNY263" s="82"/>
      <c r="CNZ263" s="82"/>
      <c r="COA263" s="82"/>
      <c r="COB263" s="82"/>
      <c r="COC263" s="82"/>
      <c r="COD263" s="82"/>
      <c r="COE263" s="82"/>
      <c r="COF263" s="82"/>
      <c r="COG263" s="82"/>
      <c r="COH263" s="82"/>
      <c r="COI263" s="82"/>
      <c r="COJ263" s="82"/>
      <c r="COK263" s="82"/>
      <c r="COL263" s="82"/>
      <c r="COM263" s="82"/>
      <c r="CON263" s="82"/>
      <c r="COO263" s="82"/>
      <c r="COP263" s="82"/>
      <c r="COQ263" s="82"/>
      <c r="COR263" s="82"/>
      <c r="COS263" s="82"/>
      <c r="COT263" s="82"/>
      <c r="COU263" s="82"/>
      <c r="COV263" s="82"/>
      <c r="COW263" s="82"/>
      <c r="COX263" s="82"/>
      <c r="COY263" s="82"/>
      <c r="COZ263" s="82"/>
      <c r="CPA263" s="82"/>
      <c r="CPB263" s="82"/>
      <c r="CPC263" s="82"/>
      <c r="CPD263" s="82"/>
      <c r="CPE263" s="82"/>
      <c r="CPF263" s="82"/>
      <c r="CPG263" s="82"/>
      <c r="CPH263" s="82"/>
      <c r="CPI263" s="82"/>
      <c r="CPJ263" s="82"/>
      <c r="CPK263" s="82"/>
      <c r="CPL263" s="82"/>
      <c r="CPM263" s="82"/>
      <c r="CPN263" s="82"/>
      <c r="CPO263" s="82"/>
      <c r="CPP263" s="82"/>
      <c r="CPQ263" s="82"/>
      <c r="CPR263" s="82"/>
      <c r="CPS263" s="82"/>
      <c r="CPT263" s="82"/>
      <c r="CPU263" s="82"/>
      <c r="CPV263" s="82"/>
      <c r="CPW263" s="82"/>
      <c r="CPX263" s="82"/>
      <c r="CPY263" s="82"/>
      <c r="CPZ263" s="82"/>
      <c r="CQA263" s="82"/>
      <c r="CQB263" s="82"/>
      <c r="CQC263" s="82"/>
      <c r="CQD263" s="82"/>
      <c r="CQE263" s="82"/>
      <c r="CQF263" s="82"/>
      <c r="CQG263" s="82"/>
      <c r="CQH263" s="82"/>
      <c r="CQI263" s="82"/>
      <c r="CQJ263" s="82"/>
      <c r="CQK263" s="82"/>
      <c r="CQL263" s="82"/>
      <c r="CQM263" s="82"/>
      <c r="CQN263" s="82"/>
      <c r="CQO263" s="82"/>
      <c r="CQP263" s="82"/>
      <c r="CQQ263" s="82"/>
      <c r="CQR263" s="82"/>
      <c r="CQS263" s="82"/>
      <c r="CQT263" s="82"/>
      <c r="CQU263" s="82"/>
      <c r="CQV263" s="82"/>
      <c r="CQW263" s="82"/>
      <c r="CQX263" s="82"/>
      <c r="CQY263" s="82"/>
      <c r="CQZ263" s="82"/>
      <c r="CRA263" s="82"/>
      <c r="CRB263" s="82"/>
      <c r="CRC263" s="82"/>
      <c r="CRD263" s="82"/>
      <c r="CRE263" s="82"/>
      <c r="CRF263" s="82"/>
      <c r="CRG263" s="82"/>
      <c r="CRH263" s="82"/>
      <c r="CRI263" s="82"/>
      <c r="CRJ263" s="82"/>
      <c r="CRK263" s="82"/>
      <c r="CRL263" s="82"/>
      <c r="CRM263" s="82"/>
      <c r="CRN263" s="82"/>
      <c r="CRO263" s="82"/>
      <c r="CRP263" s="82"/>
      <c r="CRQ263" s="82"/>
      <c r="CRR263" s="82"/>
      <c r="CRS263" s="82"/>
      <c r="CRT263" s="82"/>
      <c r="CRU263" s="82"/>
      <c r="CRV263" s="82"/>
      <c r="CRW263" s="82"/>
      <c r="CRX263" s="82"/>
      <c r="CRY263" s="82"/>
      <c r="CRZ263" s="82"/>
      <c r="CSA263" s="82"/>
      <c r="CSB263" s="82"/>
      <c r="CSC263" s="82"/>
      <c r="CSD263" s="82"/>
      <c r="CSE263" s="82"/>
      <c r="CSF263" s="82"/>
      <c r="CSG263" s="82"/>
      <c r="CSH263" s="82"/>
      <c r="CSI263" s="82"/>
      <c r="CSJ263" s="82"/>
      <c r="CSK263" s="82"/>
      <c r="CSL263" s="82"/>
      <c r="CSM263" s="82"/>
      <c r="CSN263" s="82"/>
      <c r="CSO263" s="82"/>
      <c r="CSP263" s="82"/>
      <c r="CSQ263" s="82"/>
      <c r="CSR263" s="82"/>
      <c r="CSS263" s="82"/>
      <c r="CST263" s="82"/>
      <c r="CSU263" s="82"/>
      <c r="CSV263" s="82"/>
      <c r="CSW263" s="82"/>
      <c r="CSX263" s="82"/>
      <c r="CSY263" s="82"/>
      <c r="CSZ263" s="82"/>
      <c r="CTA263" s="82"/>
      <c r="CTB263" s="82"/>
      <c r="CTC263" s="82"/>
      <c r="CTD263" s="82"/>
      <c r="CTE263" s="82"/>
      <c r="CTF263" s="82"/>
      <c r="CTG263" s="82"/>
      <c r="CTH263" s="82"/>
      <c r="CTI263" s="82"/>
      <c r="CTJ263" s="82"/>
      <c r="CTK263" s="82"/>
      <c r="CTL263" s="82"/>
      <c r="CTM263" s="82"/>
      <c r="CTN263" s="82"/>
      <c r="CTO263" s="82"/>
      <c r="CTP263" s="82"/>
      <c r="CTQ263" s="82"/>
      <c r="CTR263" s="82"/>
      <c r="CTS263" s="82"/>
      <c r="CTT263" s="82"/>
      <c r="CTU263" s="82"/>
      <c r="CTV263" s="82"/>
      <c r="CTW263" s="82"/>
      <c r="CTX263" s="82"/>
      <c r="CTY263" s="82"/>
      <c r="CTZ263" s="82"/>
      <c r="CUA263" s="82"/>
      <c r="CUB263" s="82"/>
      <c r="CUC263" s="82"/>
      <c r="CUD263" s="82"/>
      <c r="CUE263" s="82"/>
      <c r="CUF263" s="82"/>
      <c r="CUG263" s="82"/>
      <c r="CUH263" s="82"/>
      <c r="CUI263" s="82"/>
      <c r="CUJ263" s="82"/>
      <c r="CUK263" s="82"/>
      <c r="CUL263" s="82"/>
      <c r="CUM263" s="82"/>
      <c r="CUN263" s="82"/>
      <c r="CUO263" s="82"/>
      <c r="CUP263" s="82"/>
      <c r="CUQ263" s="82"/>
      <c r="CUR263" s="82"/>
      <c r="CUS263" s="82"/>
      <c r="CUT263" s="82"/>
      <c r="CUU263" s="82"/>
      <c r="CUV263" s="82"/>
      <c r="CUW263" s="82"/>
      <c r="CUX263" s="82"/>
      <c r="CUY263" s="82"/>
      <c r="CUZ263" s="82"/>
      <c r="CVA263" s="82"/>
      <c r="CVB263" s="82"/>
      <c r="CVC263" s="82"/>
      <c r="CVD263" s="82"/>
      <c r="CVE263" s="82"/>
      <c r="CVF263" s="82"/>
      <c r="CVG263" s="82"/>
      <c r="CVH263" s="82"/>
      <c r="CVI263" s="82"/>
      <c r="CVJ263" s="82"/>
      <c r="CVK263" s="82"/>
      <c r="CVL263" s="82"/>
      <c r="CVM263" s="82"/>
      <c r="CVN263" s="82"/>
      <c r="CVO263" s="82"/>
      <c r="CVP263" s="82"/>
      <c r="CVQ263" s="82"/>
      <c r="CVR263" s="82"/>
      <c r="CVS263" s="82"/>
      <c r="CVT263" s="82"/>
      <c r="CVU263" s="82"/>
      <c r="CVV263" s="82"/>
      <c r="CVW263" s="82"/>
      <c r="CVX263" s="82"/>
      <c r="CVY263" s="82"/>
      <c r="CVZ263" s="82"/>
      <c r="CWA263" s="82"/>
      <c r="CWB263" s="82"/>
      <c r="CWC263" s="82"/>
      <c r="CWD263" s="82"/>
      <c r="CWE263" s="82"/>
      <c r="CWF263" s="82"/>
      <c r="CWG263" s="82"/>
      <c r="CWH263" s="82"/>
      <c r="CWI263" s="82"/>
      <c r="CWJ263" s="82"/>
      <c r="CWK263" s="82"/>
      <c r="CWL263" s="82"/>
      <c r="CWM263" s="82"/>
      <c r="CWN263" s="82"/>
      <c r="CWO263" s="82"/>
      <c r="CWP263" s="82"/>
      <c r="CWQ263" s="82"/>
      <c r="CWR263" s="82"/>
      <c r="CWS263" s="82"/>
      <c r="CWT263" s="82"/>
      <c r="CWU263" s="82"/>
      <c r="CWV263" s="82"/>
      <c r="CWW263" s="82"/>
      <c r="CWX263" s="82"/>
      <c r="CWY263" s="82"/>
      <c r="CWZ263" s="82"/>
      <c r="CXA263" s="82"/>
      <c r="CXB263" s="82"/>
      <c r="CXC263" s="82"/>
      <c r="CXD263" s="82"/>
      <c r="CXE263" s="82"/>
      <c r="CXF263" s="82"/>
      <c r="CXG263" s="82"/>
      <c r="CXH263" s="82"/>
      <c r="CXI263" s="82"/>
      <c r="CXJ263" s="82"/>
      <c r="CXK263" s="82"/>
      <c r="CXL263" s="82"/>
      <c r="CXM263" s="82"/>
      <c r="CXN263" s="82"/>
      <c r="CXO263" s="82"/>
      <c r="CXP263" s="82"/>
      <c r="CXQ263" s="82"/>
      <c r="CXR263" s="82"/>
      <c r="CXS263" s="82"/>
      <c r="CXT263" s="82"/>
      <c r="CXU263" s="82"/>
      <c r="CXV263" s="82"/>
      <c r="CXW263" s="82"/>
      <c r="CXX263" s="82"/>
      <c r="CXY263" s="82"/>
      <c r="CXZ263" s="82"/>
      <c r="CYA263" s="82"/>
      <c r="CYB263" s="82"/>
      <c r="CYC263" s="82"/>
      <c r="CYD263" s="82"/>
      <c r="CYE263" s="82"/>
      <c r="CYF263" s="82"/>
      <c r="CYG263" s="82"/>
      <c r="CYH263" s="82"/>
      <c r="CYI263" s="82"/>
      <c r="CYJ263" s="82"/>
      <c r="CYK263" s="82"/>
      <c r="CYL263" s="82"/>
      <c r="CYM263" s="82"/>
      <c r="CYN263" s="82"/>
      <c r="CYO263" s="82"/>
      <c r="CYP263" s="82"/>
      <c r="CYQ263" s="82"/>
      <c r="CYR263" s="82"/>
      <c r="CYS263" s="82"/>
      <c r="CYT263" s="82"/>
      <c r="CYU263" s="82"/>
      <c r="CYV263" s="82"/>
      <c r="CYW263" s="82"/>
      <c r="CYX263" s="82"/>
      <c r="CYY263" s="82"/>
      <c r="CYZ263" s="82"/>
      <c r="CZA263" s="82"/>
      <c r="CZB263" s="82"/>
      <c r="CZC263" s="82"/>
      <c r="CZD263" s="82"/>
      <c r="CZE263" s="82"/>
      <c r="CZF263" s="82"/>
      <c r="CZG263" s="82"/>
      <c r="CZH263" s="82"/>
      <c r="CZI263" s="82"/>
      <c r="CZJ263" s="82"/>
      <c r="CZK263" s="82"/>
      <c r="CZL263" s="82"/>
      <c r="CZM263" s="82"/>
      <c r="CZN263" s="82"/>
      <c r="CZO263" s="82"/>
      <c r="CZP263" s="82"/>
      <c r="CZQ263" s="82"/>
      <c r="CZR263" s="82"/>
      <c r="CZS263" s="82"/>
      <c r="CZT263" s="82"/>
      <c r="CZU263" s="82"/>
      <c r="CZV263" s="82"/>
      <c r="CZW263" s="82"/>
      <c r="CZX263" s="82"/>
      <c r="CZY263" s="82"/>
      <c r="CZZ263" s="82"/>
      <c r="DAA263" s="82"/>
      <c r="DAB263" s="82"/>
      <c r="DAC263" s="82"/>
      <c r="DAD263" s="82"/>
      <c r="DAE263" s="82"/>
      <c r="DAF263" s="82"/>
      <c r="DAG263" s="82"/>
      <c r="DAH263" s="82"/>
      <c r="DAI263" s="82"/>
      <c r="DAJ263" s="82"/>
      <c r="DAK263" s="82"/>
      <c r="DAL263" s="82"/>
      <c r="DAM263" s="82"/>
      <c r="DAN263" s="82"/>
      <c r="DAO263" s="82"/>
      <c r="DAP263" s="82"/>
      <c r="DAQ263" s="82"/>
      <c r="DAR263" s="82"/>
      <c r="DAS263" s="82"/>
      <c r="DAT263" s="82"/>
      <c r="DAU263" s="82"/>
      <c r="DAV263" s="82"/>
      <c r="DAW263" s="82"/>
      <c r="DAX263" s="82"/>
      <c r="DAY263" s="82"/>
      <c r="DAZ263" s="82"/>
      <c r="DBA263" s="82"/>
      <c r="DBB263" s="82"/>
      <c r="DBC263" s="82"/>
      <c r="DBD263" s="82"/>
      <c r="DBE263" s="82"/>
      <c r="DBF263" s="82"/>
      <c r="DBG263" s="82"/>
      <c r="DBH263" s="82"/>
      <c r="DBI263" s="82"/>
      <c r="DBJ263" s="82"/>
      <c r="DBK263" s="82"/>
      <c r="DBL263" s="82"/>
      <c r="DBM263" s="82"/>
      <c r="DBN263" s="82"/>
      <c r="DBO263" s="82"/>
      <c r="DBP263" s="82"/>
      <c r="DBQ263" s="82"/>
      <c r="DBR263" s="82"/>
      <c r="DBS263" s="82"/>
      <c r="DBT263" s="82"/>
      <c r="DBU263" s="82"/>
      <c r="DBV263" s="82"/>
      <c r="DBW263" s="82"/>
      <c r="DBX263" s="82"/>
      <c r="DBY263" s="82"/>
      <c r="DBZ263" s="82"/>
      <c r="DCA263" s="82"/>
      <c r="DCB263" s="82"/>
      <c r="DCC263" s="82"/>
      <c r="DCD263" s="82"/>
      <c r="DCE263" s="82"/>
      <c r="DCF263" s="82"/>
      <c r="DCG263" s="82"/>
      <c r="DCH263" s="82"/>
      <c r="DCI263" s="82"/>
      <c r="DCJ263" s="82"/>
      <c r="DCK263" s="82"/>
      <c r="DCL263" s="82"/>
      <c r="DCM263" s="82"/>
      <c r="DCN263" s="82"/>
      <c r="DCO263" s="82"/>
      <c r="DCP263" s="82"/>
      <c r="DCQ263" s="82"/>
      <c r="DCR263" s="82"/>
      <c r="DCS263" s="82"/>
      <c r="DCT263" s="82"/>
      <c r="DCU263" s="82"/>
      <c r="DCV263" s="82"/>
      <c r="DCW263" s="82"/>
      <c r="DCX263" s="82"/>
      <c r="DCY263" s="82"/>
      <c r="DCZ263" s="82"/>
      <c r="DDA263" s="82"/>
      <c r="DDB263" s="82"/>
      <c r="DDC263" s="82"/>
      <c r="DDD263" s="82"/>
      <c r="DDE263" s="82"/>
      <c r="DDF263" s="82"/>
      <c r="DDG263" s="82"/>
      <c r="DDH263" s="82"/>
      <c r="DDI263" s="82"/>
      <c r="DDJ263" s="82"/>
      <c r="DDK263" s="82"/>
      <c r="DDL263" s="82"/>
      <c r="DDM263" s="82"/>
      <c r="DDN263" s="82"/>
      <c r="DDO263" s="82"/>
      <c r="DDP263" s="82"/>
      <c r="DDQ263" s="82"/>
      <c r="DDR263" s="82"/>
      <c r="DDS263" s="82"/>
      <c r="DDT263" s="82"/>
      <c r="DDU263" s="82"/>
      <c r="DDV263" s="82"/>
      <c r="DDW263" s="82"/>
      <c r="DDX263" s="82"/>
      <c r="DDY263" s="82"/>
      <c r="DDZ263" s="82"/>
      <c r="DEA263" s="82"/>
      <c r="DEB263" s="82"/>
      <c r="DEC263" s="82"/>
      <c r="DED263" s="82"/>
      <c r="DEE263" s="82"/>
      <c r="DEF263" s="82"/>
      <c r="DEG263" s="82"/>
      <c r="DEH263" s="82"/>
      <c r="DEI263" s="82"/>
      <c r="DEJ263" s="82"/>
      <c r="DEK263" s="82"/>
      <c r="DEL263" s="82"/>
      <c r="DEM263" s="82"/>
      <c r="DEN263" s="82"/>
      <c r="DEO263" s="82"/>
      <c r="DEP263" s="82"/>
      <c r="DEQ263" s="82"/>
      <c r="DER263" s="82"/>
      <c r="DES263" s="82"/>
      <c r="DET263" s="82"/>
      <c r="DEU263" s="82"/>
      <c r="DEV263" s="82"/>
      <c r="DEW263" s="82"/>
      <c r="DEX263" s="82"/>
      <c r="DEY263" s="82"/>
      <c r="DEZ263" s="82"/>
      <c r="DFA263" s="82"/>
      <c r="DFB263" s="82"/>
      <c r="DFC263" s="82"/>
      <c r="DFD263" s="82"/>
      <c r="DFE263" s="82"/>
      <c r="DFF263" s="82"/>
      <c r="DFG263" s="82"/>
      <c r="DFH263" s="82"/>
      <c r="DFI263" s="82"/>
      <c r="DFJ263" s="82"/>
      <c r="DFK263" s="82"/>
      <c r="DFL263" s="82"/>
      <c r="DFM263" s="82"/>
      <c r="DFN263" s="82"/>
      <c r="DFO263" s="82"/>
      <c r="DFP263" s="82"/>
      <c r="DFQ263" s="82"/>
      <c r="DFR263" s="82"/>
      <c r="DFS263" s="82"/>
      <c r="DFT263" s="82"/>
      <c r="DFU263" s="82"/>
      <c r="DFV263" s="82"/>
      <c r="DFW263" s="82"/>
      <c r="DFX263" s="82"/>
      <c r="DFY263" s="82"/>
      <c r="DFZ263" s="82"/>
      <c r="DGA263" s="82"/>
      <c r="DGB263" s="82"/>
      <c r="DGC263" s="82"/>
      <c r="DGD263" s="82"/>
      <c r="DGE263" s="82"/>
      <c r="DGF263" s="82"/>
      <c r="DGG263" s="82"/>
      <c r="DGH263" s="82"/>
      <c r="DGI263" s="82"/>
      <c r="DGJ263" s="82"/>
      <c r="DGK263" s="82"/>
      <c r="DGL263" s="82"/>
      <c r="DGM263" s="82"/>
      <c r="DGN263" s="82"/>
      <c r="DGO263" s="82"/>
      <c r="DGP263" s="82"/>
      <c r="DGQ263" s="82"/>
      <c r="DGR263" s="82"/>
      <c r="DGS263" s="82"/>
      <c r="DGT263" s="82"/>
      <c r="DGU263" s="82"/>
      <c r="DGV263" s="82"/>
      <c r="DGW263" s="82"/>
      <c r="DGX263" s="82"/>
      <c r="DGY263" s="82"/>
      <c r="DGZ263" s="82"/>
      <c r="DHA263" s="82"/>
      <c r="DHB263" s="82"/>
      <c r="DHC263" s="82"/>
      <c r="DHD263" s="82"/>
      <c r="DHE263" s="82"/>
      <c r="DHF263" s="82"/>
      <c r="DHG263" s="82"/>
      <c r="DHH263" s="82"/>
      <c r="DHI263" s="82"/>
      <c r="DHJ263" s="82"/>
      <c r="DHK263" s="82"/>
      <c r="DHL263" s="82"/>
      <c r="DHM263" s="82"/>
      <c r="DHN263" s="82"/>
      <c r="DHO263" s="82"/>
      <c r="DHP263" s="82"/>
      <c r="DHQ263" s="82"/>
      <c r="DHR263" s="82"/>
      <c r="DHS263" s="82"/>
      <c r="DHT263" s="82"/>
      <c r="DHU263" s="82"/>
      <c r="DHV263" s="82"/>
      <c r="DHW263" s="82"/>
      <c r="DHX263" s="82"/>
      <c r="DHY263" s="82"/>
      <c r="DHZ263" s="82"/>
      <c r="DIA263" s="82"/>
      <c r="DIB263" s="82"/>
      <c r="DIC263" s="82"/>
      <c r="DID263" s="82"/>
      <c r="DIE263" s="82"/>
      <c r="DIF263" s="82"/>
      <c r="DIG263" s="82"/>
      <c r="DIH263" s="82"/>
      <c r="DII263" s="82"/>
      <c r="DIJ263" s="82"/>
      <c r="DIK263" s="82"/>
      <c r="DIL263" s="82"/>
      <c r="DIM263" s="82"/>
      <c r="DIN263" s="82"/>
      <c r="DIO263" s="82"/>
      <c r="DIP263" s="82"/>
      <c r="DIQ263" s="82"/>
      <c r="DIR263" s="82"/>
      <c r="DIS263" s="82"/>
      <c r="DIT263" s="82"/>
      <c r="DIU263" s="82"/>
      <c r="DIV263" s="82"/>
      <c r="DIW263" s="82"/>
      <c r="DIX263" s="82"/>
      <c r="DIY263" s="82"/>
      <c r="DIZ263" s="82"/>
      <c r="DJA263" s="82"/>
      <c r="DJB263" s="82"/>
      <c r="DJC263" s="82"/>
      <c r="DJD263" s="82"/>
      <c r="DJE263" s="82"/>
      <c r="DJF263" s="82"/>
      <c r="DJG263" s="82"/>
      <c r="DJH263" s="82"/>
      <c r="DJI263" s="82"/>
      <c r="DJJ263" s="82"/>
      <c r="DJK263" s="82"/>
      <c r="DJL263" s="82"/>
      <c r="DJM263" s="82"/>
      <c r="DJN263" s="82"/>
      <c r="DJO263" s="82"/>
      <c r="DJP263" s="82"/>
      <c r="DJQ263" s="82"/>
      <c r="DJR263" s="82"/>
      <c r="DJS263" s="82"/>
      <c r="DJT263" s="82"/>
      <c r="DJU263" s="82"/>
      <c r="DJV263" s="82"/>
      <c r="DJW263" s="82"/>
      <c r="DJX263" s="82"/>
      <c r="DJY263" s="82"/>
      <c r="DJZ263" s="82"/>
      <c r="DKA263" s="82"/>
      <c r="DKB263" s="82"/>
      <c r="DKC263" s="82"/>
      <c r="DKD263" s="82"/>
      <c r="DKE263" s="82"/>
      <c r="DKF263" s="82"/>
      <c r="DKG263" s="82"/>
      <c r="DKH263" s="82"/>
      <c r="DKI263" s="82"/>
      <c r="DKJ263" s="82"/>
      <c r="DKK263" s="82"/>
      <c r="DKL263" s="82"/>
      <c r="DKM263" s="82"/>
      <c r="DKN263" s="82"/>
      <c r="DKO263" s="82"/>
      <c r="DKP263" s="82"/>
      <c r="DKQ263" s="82"/>
      <c r="DKR263" s="82"/>
      <c r="DKS263" s="82"/>
      <c r="DKT263" s="82"/>
      <c r="DKU263" s="82"/>
      <c r="DKV263" s="82"/>
      <c r="DKW263" s="82"/>
      <c r="DKX263" s="82"/>
      <c r="DKY263" s="82"/>
      <c r="DKZ263" s="82"/>
      <c r="DLA263" s="82"/>
      <c r="DLB263" s="82"/>
      <c r="DLC263" s="82"/>
      <c r="DLD263" s="82"/>
      <c r="DLE263" s="82"/>
      <c r="DLF263" s="82"/>
      <c r="DLG263" s="82"/>
      <c r="DLH263" s="82"/>
      <c r="DLI263" s="82"/>
      <c r="DLJ263" s="82"/>
      <c r="DLK263" s="82"/>
      <c r="DLL263" s="82"/>
      <c r="DLM263" s="82"/>
      <c r="DLN263" s="82"/>
      <c r="DLO263" s="82"/>
      <c r="DLP263" s="82"/>
      <c r="DLQ263" s="82"/>
      <c r="DLR263" s="82"/>
      <c r="DLS263" s="82"/>
      <c r="DLT263" s="82"/>
      <c r="DLU263" s="82"/>
      <c r="DLV263" s="82"/>
      <c r="DLW263" s="82"/>
      <c r="DLX263" s="82"/>
      <c r="DLY263" s="82"/>
      <c r="DLZ263" s="82"/>
      <c r="DMA263" s="82"/>
      <c r="DMB263" s="82"/>
      <c r="DMC263" s="82"/>
      <c r="DMD263" s="82"/>
      <c r="DME263" s="82"/>
      <c r="DMF263" s="82"/>
      <c r="DMG263" s="82"/>
      <c r="DMH263" s="82"/>
      <c r="DMI263" s="82"/>
      <c r="DMJ263" s="82"/>
      <c r="DMK263" s="82"/>
      <c r="DML263" s="82"/>
      <c r="DMM263" s="82"/>
      <c r="DMN263" s="82"/>
      <c r="DMO263" s="82"/>
      <c r="DMP263" s="82"/>
      <c r="DMQ263" s="82"/>
      <c r="DMR263" s="82"/>
      <c r="DMS263" s="82"/>
      <c r="DMT263" s="82"/>
      <c r="DMU263" s="82"/>
      <c r="DMV263" s="82"/>
      <c r="DMW263" s="82"/>
      <c r="DMX263" s="82"/>
      <c r="DMY263" s="82"/>
      <c r="DMZ263" s="82"/>
      <c r="DNA263" s="82"/>
      <c r="DNB263" s="82"/>
      <c r="DNC263" s="82"/>
      <c r="DND263" s="82"/>
      <c r="DNE263" s="82"/>
      <c r="DNF263" s="82"/>
      <c r="DNG263" s="82"/>
      <c r="DNH263" s="82"/>
      <c r="DNI263" s="82"/>
      <c r="DNJ263" s="82"/>
      <c r="DNK263" s="82"/>
      <c r="DNL263" s="82"/>
      <c r="DNM263" s="82"/>
      <c r="DNN263" s="82"/>
      <c r="DNO263" s="82"/>
      <c r="DNP263" s="82"/>
      <c r="DNQ263" s="82"/>
      <c r="DNR263" s="82"/>
      <c r="DNS263" s="82"/>
      <c r="DNT263" s="82"/>
      <c r="DNU263" s="82"/>
      <c r="DNV263" s="82"/>
      <c r="DNW263" s="82"/>
      <c r="DNX263" s="82"/>
      <c r="DNY263" s="82"/>
      <c r="DNZ263" s="82"/>
      <c r="DOA263" s="82"/>
      <c r="DOB263" s="82"/>
      <c r="DOC263" s="82"/>
      <c r="DOD263" s="82"/>
      <c r="DOE263" s="82"/>
      <c r="DOF263" s="82"/>
      <c r="DOG263" s="82"/>
      <c r="DOH263" s="82"/>
      <c r="DOI263" s="82"/>
      <c r="DOJ263" s="82"/>
      <c r="DOK263" s="82"/>
      <c r="DOL263" s="82"/>
      <c r="DOM263" s="82"/>
      <c r="DON263" s="82"/>
      <c r="DOO263" s="82"/>
      <c r="DOP263" s="82"/>
      <c r="DOQ263" s="82"/>
      <c r="DOR263" s="82"/>
      <c r="DOS263" s="82"/>
      <c r="DOT263" s="82"/>
      <c r="DOU263" s="82"/>
      <c r="DOV263" s="82"/>
      <c r="DOW263" s="82"/>
      <c r="DOX263" s="82"/>
      <c r="DOY263" s="82"/>
      <c r="DOZ263" s="82"/>
      <c r="DPA263" s="82"/>
      <c r="DPB263" s="82"/>
      <c r="DPC263" s="82"/>
      <c r="DPD263" s="82"/>
      <c r="DPE263" s="82"/>
      <c r="DPF263" s="82"/>
      <c r="DPG263" s="82"/>
      <c r="DPH263" s="82"/>
      <c r="DPI263" s="82"/>
      <c r="DPJ263" s="82"/>
      <c r="DPK263" s="82"/>
      <c r="DPL263" s="82"/>
      <c r="DPM263" s="82"/>
      <c r="DPN263" s="82"/>
      <c r="DPO263" s="82"/>
      <c r="DPP263" s="82"/>
      <c r="DPQ263" s="82"/>
      <c r="DPR263" s="82"/>
      <c r="DPS263" s="82"/>
      <c r="DPT263" s="82"/>
      <c r="DPU263" s="82"/>
      <c r="DPV263" s="82"/>
      <c r="DPW263" s="82"/>
      <c r="DPX263" s="82"/>
      <c r="DPY263" s="82"/>
      <c r="DPZ263" s="82"/>
      <c r="DQA263" s="82"/>
      <c r="DQB263" s="82"/>
      <c r="DQC263" s="82"/>
      <c r="DQD263" s="82"/>
      <c r="DQE263" s="82"/>
      <c r="DQF263" s="82"/>
      <c r="DQG263" s="82"/>
      <c r="DQH263" s="82"/>
      <c r="DQI263" s="82"/>
      <c r="DQJ263" s="82"/>
      <c r="DQK263" s="82"/>
      <c r="DQL263" s="82"/>
      <c r="DQM263" s="82"/>
      <c r="DQN263" s="82"/>
      <c r="DQO263" s="82"/>
      <c r="DQP263" s="82"/>
      <c r="DQQ263" s="82"/>
      <c r="DQR263" s="82"/>
      <c r="DQS263" s="82"/>
      <c r="DQT263" s="82"/>
      <c r="DQU263" s="82"/>
      <c r="DQV263" s="82"/>
      <c r="DQW263" s="82"/>
      <c r="DQX263" s="82"/>
      <c r="DQY263" s="82"/>
      <c r="DQZ263" s="82"/>
      <c r="DRA263" s="82"/>
      <c r="DRB263" s="82"/>
      <c r="DRC263" s="82"/>
      <c r="DRD263" s="82"/>
      <c r="DRE263" s="82"/>
      <c r="DRF263" s="82"/>
      <c r="DRG263" s="82"/>
      <c r="DRH263" s="82"/>
      <c r="DRI263" s="82"/>
      <c r="DRJ263" s="82"/>
      <c r="DRK263" s="82"/>
      <c r="DRL263" s="82"/>
      <c r="DRM263" s="82"/>
      <c r="DRN263" s="82"/>
      <c r="DRO263" s="82"/>
      <c r="DRP263" s="82"/>
      <c r="DRQ263" s="82"/>
      <c r="DRR263" s="82"/>
      <c r="DRS263" s="82"/>
      <c r="DRT263" s="82"/>
      <c r="DRU263" s="82"/>
      <c r="DRV263" s="82"/>
      <c r="DRW263" s="82"/>
      <c r="DRX263" s="82"/>
      <c r="DRY263" s="82"/>
      <c r="DRZ263" s="82"/>
      <c r="DSA263" s="82"/>
      <c r="DSB263" s="82"/>
      <c r="DSC263" s="82"/>
      <c r="DSD263" s="82"/>
      <c r="DSE263" s="82"/>
      <c r="DSF263" s="82"/>
      <c r="DSG263" s="82"/>
      <c r="DSH263" s="82"/>
      <c r="DSI263" s="82"/>
      <c r="DSJ263" s="82"/>
      <c r="DSK263" s="82"/>
      <c r="DSL263" s="82"/>
      <c r="DSM263" s="82"/>
      <c r="DSN263" s="82"/>
      <c r="DSO263" s="82"/>
      <c r="DSP263" s="82"/>
      <c r="DSQ263" s="82"/>
      <c r="DSR263" s="82"/>
      <c r="DSS263" s="82"/>
      <c r="DST263" s="82"/>
      <c r="DSU263" s="82"/>
      <c r="DSV263" s="82"/>
      <c r="DSW263" s="82"/>
      <c r="DSX263" s="82"/>
      <c r="DSY263" s="82"/>
      <c r="DSZ263" s="82"/>
      <c r="DTA263" s="82"/>
      <c r="DTB263" s="82"/>
      <c r="DTC263" s="82"/>
      <c r="DTD263" s="82"/>
      <c r="DTE263" s="82"/>
      <c r="DTF263" s="82"/>
      <c r="DTG263" s="82"/>
      <c r="DTH263" s="82"/>
      <c r="DTI263" s="82"/>
      <c r="DTJ263" s="82"/>
      <c r="DTK263" s="82"/>
      <c r="DTL263" s="82"/>
      <c r="DTM263" s="82"/>
      <c r="DTN263" s="82"/>
      <c r="DTO263" s="82"/>
      <c r="DTP263" s="82"/>
      <c r="DTQ263" s="82"/>
      <c r="DTR263" s="82"/>
      <c r="DTS263" s="82"/>
      <c r="DTT263" s="82"/>
      <c r="DTU263" s="82"/>
      <c r="DTV263" s="82"/>
      <c r="DTW263" s="82"/>
      <c r="DTX263" s="82"/>
      <c r="DTY263" s="82"/>
      <c r="DTZ263" s="82"/>
      <c r="DUA263" s="82"/>
      <c r="DUB263" s="82"/>
      <c r="DUC263" s="82"/>
      <c r="DUD263" s="82"/>
      <c r="DUE263" s="82"/>
      <c r="DUF263" s="82"/>
      <c r="DUG263" s="82"/>
      <c r="DUH263" s="82"/>
      <c r="DUI263" s="82"/>
      <c r="DUJ263" s="82"/>
      <c r="DUK263" s="82"/>
      <c r="DUL263" s="82"/>
      <c r="DUM263" s="82"/>
      <c r="DUN263" s="82"/>
      <c r="DUO263" s="82"/>
      <c r="DUP263" s="82"/>
      <c r="DUQ263" s="82"/>
      <c r="DUR263" s="82"/>
      <c r="DUS263" s="82"/>
      <c r="DUT263" s="82"/>
      <c r="DUU263" s="82"/>
      <c r="DUV263" s="82"/>
      <c r="DUW263" s="82"/>
      <c r="DUX263" s="82"/>
      <c r="DUY263" s="82"/>
      <c r="DUZ263" s="82"/>
      <c r="DVA263" s="82"/>
      <c r="DVB263" s="82"/>
      <c r="DVC263" s="82"/>
      <c r="DVD263" s="82"/>
      <c r="DVE263" s="82"/>
      <c r="DVF263" s="82"/>
      <c r="DVG263" s="82"/>
      <c r="DVH263" s="82"/>
      <c r="DVI263" s="82"/>
      <c r="DVJ263" s="82"/>
      <c r="DVK263" s="82"/>
      <c r="DVL263" s="82"/>
      <c r="DVM263" s="82"/>
      <c r="DVN263" s="82"/>
      <c r="DVO263" s="82"/>
      <c r="DVP263" s="82"/>
      <c r="DVQ263" s="82"/>
      <c r="DVR263" s="82"/>
      <c r="DVS263" s="82"/>
      <c r="DVT263" s="82"/>
      <c r="DVU263" s="82"/>
      <c r="DVV263" s="82"/>
      <c r="DVW263" s="82"/>
      <c r="DVX263" s="82"/>
      <c r="DVY263" s="82"/>
      <c r="DVZ263" s="82"/>
      <c r="DWA263" s="82"/>
      <c r="DWB263" s="82"/>
      <c r="DWC263" s="82"/>
      <c r="DWD263" s="82"/>
      <c r="DWE263" s="82"/>
      <c r="DWF263" s="82"/>
      <c r="DWG263" s="82"/>
      <c r="DWH263" s="82"/>
      <c r="DWI263" s="82"/>
      <c r="DWJ263" s="82"/>
      <c r="DWK263" s="82"/>
      <c r="DWL263" s="82"/>
      <c r="DWM263" s="82"/>
      <c r="DWN263" s="82"/>
      <c r="DWO263" s="82"/>
      <c r="DWP263" s="82"/>
      <c r="DWQ263" s="82"/>
      <c r="DWR263" s="82"/>
      <c r="DWS263" s="82"/>
      <c r="DWT263" s="82"/>
      <c r="DWU263" s="82"/>
      <c r="DWV263" s="82"/>
      <c r="DWW263" s="82"/>
      <c r="DWX263" s="82"/>
      <c r="DWY263" s="82"/>
      <c r="DWZ263" s="82"/>
      <c r="DXA263" s="82"/>
      <c r="DXB263" s="82"/>
      <c r="DXC263" s="82"/>
      <c r="DXD263" s="82"/>
      <c r="DXE263" s="82"/>
      <c r="DXF263" s="82"/>
      <c r="DXG263" s="82"/>
      <c r="DXH263" s="82"/>
      <c r="DXI263" s="82"/>
      <c r="DXJ263" s="82"/>
      <c r="DXK263" s="82"/>
      <c r="DXL263" s="82"/>
      <c r="DXM263" s="82"/>
      <c r="DXN263" s="82"/>
      <c r="DXO263" s="82"/>
      <c r="DXP263" s="82"/>
      <c r="DXQ263" s="82"/>
      <c r="DXR263" s="82"/>
      <c r="DXS263" s="82"/>
      <c r="DXT263" s="82"/>
      <c r="DXU263" s="82"/>
      <c r="DXV263" s="82"/>
      <c r="DXW263" s="82"/>
      <c r="DXX263" s="82"/>
      <c r="DXY263" s="82"/>
      <c r="DXZ263" s="82"/>
      <c r="DYA263" s="82"/>
      <c r="DYB263" s="82"/>
      <c r="DYC263" s="82"/>
      <c r="DYD263" s="82"/>
      <c r="DYE263" s="82"/>
      <c r="DYF263" s="82"/>
      <c r="DYG263" s="82"/>
      <c r="DYH263" s="82"/>
      <c r="DYI263" s="82"/>
      <c r="DYJ263" s="82"/>
      <c r="DYK263" s="82"/>
      <c r="DYL263" s="82"/>
      <c r="DYM263" s="82"/>
      <c r="DYN263" s="82"/>
      <c r="DYO263" s="82"/>
      <c r="DYP263" s="82"/>
      <c r="DYQ263" s="82"/>
      <c r="DYR263" s="82"/>
      <c r="DYS263" s="82"/>
      <c r="DYT263" s="82"/>
      <c r="DYU263" s="82"/>
      <c r="DYV263" s="82"/>
      <c r="DYW263" s="82"/>
      <c r="DYX263" s="82"/>
      <c r="DYY263" s="82"/>
      <c r="DYZ263" s="82"/>
      <c r="DZA263" s="82"/>
      <c r="DZB263" s="82"/>
      <c r="DZC263" s="82"/>
      <c r="DZD263" s="82"/>
      <c r="DZE263" s="82"/>
      <c r="DZF263" s="82"/>
      <c r="DZG263" s="82"/>
      <c r="DZH263" s="82"/>
      <c r="DZI263" s="82"/>
      <c r="DZJ263" s="82"/>
      <c r="DZK263" s="82"/>
      <c r="DZL263" s="82"/>
      <c r="DZM263" s="82"/>
      <c r="DZN263" s="82"/>
      <c r="DZO263" s="82"/>
      <c r="DZP263" s="82"/>
      <c r="DZQ263" s="82"/>
      <c r="DZR263" s="82"/>
      <c r="DZS263" s="82"/>
      <c r="DZT263" s="82"/>
      <c r="DZU263" s="82"/>
      <c r="DZV263" s="82"/>
      <c r="DZW263" s="82"/>
      <c r="DZX263" s="82"/>
      <c r="DZY263" s="82"/>
      <c r="DZZ263" s="82"/>
      <c r="EAA263" s="82"/>
      <c r="EAB263" s="82"/>
      <c r="EAC263" s="82"/>
      <c r="EAD263" s="82"/>
      <c r="EAE263" s="82"/>
      <c r="EAF263" s="82"/>
      <c r="EAG263" s="82"/>
      <c r="EAH263" s="82"/>
      <c r="EAI263" s="82"/>
      <c r="EAJ263" s="82"/>
      <c r="EAK263" s="82"/>
      <c r="EAL263" s="82"/>
      <c r="EAM263" s="82"/>
      <c r="EAN263" s="82"/>
      <c r="EAO263" s="82"/>
      <c r="EAP263" s="82"/>
      <c r="EAQ263" s="82"/>
      <c r="EAR263" s="82"/>
      <c r="EAS263" s="82"/>
      <c r="EAT263" s="82"/>
      <c r="EAU263" s="82"/>
      <c r="EAV263" s="82"/>
      <c r="EAW263" s="82"/>
      <c r="EAX263" s="82"/>
      <c r="EAY263" s="82"/>
      <c r="EAZ263" s="82"/>
      <c r="EBA263" s="82"/>
      <c r="EBB263" s="82"/>
      <c r="EBC263" s="82"/>
      <c r="EBD263" s="82"/>
      <c r="EBE263" s="82"/>
      <c r="EBF263" s="82"/>
      <c r="EBG263" s="82"/>
      <c r="EBH263" s="82"/>
      <c r="EBI263" s="82"/>
      <c r="EBJ263" s="82"/>
      <c r="EBK263" s="82"/>
      <c r="EBL263" s="82"/>
      <c r="EBM263" s="82"/>
      <c r="EBN263" s="82"/>
      <c r="EBO263" s="82"/>
      <c r="EBP263" s="82"/>
      <c r="EBQ263" s="82"/>
      <c r="EBR263" s="82"/>
      <c r="EBS263" s="82"/>
      <c r="EBT263" s="82"/>
      <c r="EBU263" s="82"/>
      <c r="EBV263" s="82"/>
      <c r="EBW263" s="82"/>
      <c r="EBX263" s="82"/>
      <c r="EBY263" s="82"/>
      <c r="EBZ263" s="82"/>
      <c r="ECA263" s="82"/>
      <c r="ECB263" s="82"/>
      <c r="ECC263" s="82"/>
      <c r="ECD263" s="82"/>
      <c r="ECE263" s="82"/>
      <c r="ECF263" s="82"/>
      <c r="ECG263" s="82"/>
      <c r="ECH263" s="82"/>
      <c r="ECI263" s="82"/>
      <c r="ECJ263" s="82"/>
      <c r="ECK263" s="82"/>
      <c r="ECL263" s="82"/>
      <c r="ECM263" s="82"/>
      <c r="ECN263" s="82"/>
      <c r="ECO263" s="82"/>
      <c r="ECP263" s="82"/>
      <c r="ECQ263" s="82"/>
      <c r="ECR263" s="82"/>
      <c r="ECS263" s="82"/>
      <c r="ECT263" s="82"/>
      <c r="ECU263" s="82"/>
      <c r="ECV263" s="82"/>
      <c r="ECW263" s="82"/>
      <c r="ECX263" s="82"/>
      <c r="ECY263" s="82"/>
      <c r="ECZ263" s="82"/>
      <c r="EDA263" s="82"/>
      <c r="EDB263" s="82"/>
      <c r="EDC263" s="82"/>
      <c r="EDD263" s="82"/>
      <c r="EDE263" s="82"/>
      <c r="EDF263" s="82"/>
      <c r="EDG263" s="82"/>
      <c r="EDH263" s="82"/>
      <c r="EDI263" s="82"/>
      <c r="EDJ263" s="82"/>
      <c r="EDK263" s="82"/>
      <c r="EDL263" s="82"/>
      <c r="EDM263" s="82"/>
      <c r="EDN263" s="82"/>
      <c r="EDO263" s="82"/>
      <c r="EDP263" s="82"/>
      <c r="EDQ263" s="82"/>
      <c r="EDR263" s="82"/>
      <c r="EDS263" s="82"/>
      <c r="EDT263" s="82"/>
      <c r="EDU263" s="82"/>
      <c r="EDV263" s="82"/>
      <c r="EDW263" s="82"/>
      <c r="EDX263" s="82"/>
      <c r="EDY263" s="82"/>
      <c r="EDZ263" s="82"/>
      <c r="EEA263" s="82"/>
      <c r="EEB263" s="82"/>
      <c r="EEC263" s="82"/>
      <c r="EED263" s="82"/>
      <c r="EEE263" s="82"/>
      <c r="EEF263" s="82"/>
      <c r="EEG263" s="82"/>
      <c r="EEH263" s="82"/>
      <c r="EEI263" s="82"/>
      <c r="EEJ263" s="82"/>
      <c r="EEK263" s="82"/>
      <c r="EEL263" s="82"/>
      <c r="EEM263" s="82"/>
      <c r="EEN263" s="82"/>
      <c r="EEO263" s="82"/>
      <c r="EEP263" s="82"/>
      <c r="EEQ263" s="82"/>
      <c r="EER263" s="82"/>
      <c r="EES263" s="82"/>
      <c r="EET263" s="82"/>
      <c r="EEU263" s="82"/>
      <c r="EEV263" s="82"/>
      <c r="EEW263" s="82"/>
      <c r="EEX263" s="82"/>
      <c r="EEY263" s="82"/>
      <c r="EEZ263" s="82"/>
      <c r="EFA263" s="82"/>
      <c r="EFB263" s="82"/>
      <c r="EFC263" s="82"/>
      <c r="EFD263" s="82"/>
      <c r="EFE263" s="82"/>
      <c r="EFF263" s="82"/>
      <c r="EFG263" s="82"/>
      <c r="EFH263" s="82"/>
      <c r="EFI263" s="82"/>
      <c r="EFJ263" s="82"/>
      <c r="EFK263" s="82"/>
      <c r="EFL263" s="82"/>
      <c r="EFM263" s="82"/>
      <c r="EFN263" s="82"/>
      <c r="EFO263" s="82"/>
      <c r="EFP263" s="82"/>
      <c r="EFQ263" s="82"/>
      <c r="EFR263" s="82"/>
      <c r="EFS263" s="82"/>
      <c r="EFT263" s="82"/>
      <c r="EFU263" s="82"/>
      <c r="EFV263" s="82"/>
      <c r="EFW263" s="82"/>
      <c r="EFX263" s="82"/>
      <c r="EFY263" s="82"/>
      <c r="EFZ263" s="82"/>
      <c r="EGA263" s="82"/>
      <c r="EGB263" s="82"/>
      <c r="EGC263" s="82"/>
      <c r="EGD263" s="82"/>
      <c r="EGE263" s="82"/>
      <c r="EGF263" s="82"/>
      <c r="EGG263" s="82"/>
      <c r="EGH263" s="82"/>
      <c r="EGI263" s="82"/>
      <c r="EGJ263" s="82"/>
      <c r="EGK263" s="82"/>
      <c r="EGL263" s="82"/>
      <c r="EGM263" s="82"/>
      <c r="EGN263" s="82"/>
      <c r="EGO263" s="82"/>
      <c r="EGP263" s="82"/>
      <c r="EGQ263" s="82"/>
      <c r="EGR263" s="82"/>
      <c r="EGS263" s="82"/>
      <c r="EGT263" s="82"/>
      <c r="EGU263" s="82"/>
      <c r="EGV263" s="82"/>
      <c r="EGW263" s="82"/>
      <c r="EGX263" s="82"/>
      <c r="EGY263" s="82"/>
      <c r="EGZ263" s="82"/>
      <c r="EHA263" s="82"/>
      <c r="EHB263" s="82"/>
      <c r="EHC263" s="82"/>
      <c r="EHD263" s="82"/>
      <c r="EHE263" s="82"/>
      <c r="EHF263" s="82"/>
      <c r="EHG263" s="82"/>
      <c r="EHH263" s="82"/>
      <c r="EHI263" s="82"/>
      <c r="EHJ263" s="82"/>
      <c r="EHK263" s="82"/>
      <c r="EHL263" s="82"/>
      <c r="EHM263" s="82"/>
      <c r="EHN263" s="82"/>
      <c r="EHO263" s="82"/>
      <c r="EHP263" s="82"/>
      <c r="EHQ263" s="82"/>
      <c r="EHR263" s="82"/>
      <c r="EHS263" s="82"/>
      <c r="EHT263" s="82"/>
      <c r="EHU263" s="82"/>
      <c r="EHV263" s="82"/>
      <c r="EHW263" s="82"/>
      <c r="EHX263" s="82"/>
      <c r="EHY263" s="82"/>
      <c r="EHZ263" s="82"/>
      <c r="EIA263" s="82"/>
      <c r="EIB263" s="82"/>
      <c r="EIC263" s="82"/>
      <c r="EID263" s="82"/>
      <c r="EIE263" s="82"/>
      <c r="EIF263" s="82"/>
      <c r="EIG263" s="82"/>
      <c r="EIH263" s="82"/>
      <c r="EII263" s="82"/>
      <c r="EIJ263" s="82"/>
      <c r="EIK263" s="82"/>
      <c r="EIL263" s="82"/>
      <c r="EIM263" s="82"/>
      <c r="EIN263" s="82"/>
      <c r="EIO263" s="82"/>
      <c r="EIP263" s="82"/>
      <c r="EIQ263" s="82"/>
      <c r="EIR263" s="82"/>
      <c r="EIS263" s="82"/>
      <c r="EIT263" s="82"/>
      <c r="EIU263" s="82"/>
      <c r="EIV263" s="82"/>
      <c r="EIW263" s="82"/>
      <c r="EIX263" s="82"/>
      <c r="EIY263" s="82"/>
      <c r="EIZ263" s="82"/>
      <c r="EJA263" s="82"/>
      <c r="EJB263" s="82"/>
      <c r="EJC263" s="82"/>
      <c r="EJD263" s="82"/>
      <c r="EJE263" s="82"/>
      <c r="EJF263" s="82"/>
      <c r="EJG263" s="82"/>
      <c r="EJH263" s="82"/>
      <c r="EJI263" s="82"/>
      <c r="EJJ263" s="82"/>
      <c r="EJK263" s="82"/>
      <c r="EJL263" s="82"/>
      <c r="EJM263" s="82"/>
      <c r="EJN263" s="82"/>
      <c r="EJO263" s="82"/>
      <c r="EJP263" s="82"/>
      <c r="EJQ263" s="82"/>
      <c r="EJR263" s="82"/>
      <c r="EJS263" s="82"/>
      <c r="EJT263" s="82"/>
      <c r="EJU263" s="82"/>
      <c r="EJV263" s="82"/>
      <c r="EJW263" s="82"/>
      <c r="EJX263" s="82"/>
      <c r="EJY263" s="82"/>
      <c r="EJZ263" s="82"/>
      <c r="EKA263" s="82"/>
      <c r="EKB263" s="82"/>
      <c r="EKC263" s="82"/>
      <c r="EKD263" s="82"/>
      <c r="EKE263" s="82"/>
      <c r="EKF263" s="82"/>
      <c r="EKG263" s="82"/>
      <c r="EKH263" s="82"/>
      <c r="EKI263" s="82"/>
      <c r="EKJ263" s="82"/>
      <c r="EKK263" s="82"/>
      <c r="EKL263" s="82"/>
      <c r="EKM263" s="82"/>
      <c r="EKN263" s="82"/>
      <c r="EKO263" s="82"/>
      <c r="EKP263" s="82"/>
      <c r="EKQ263" s="82"/>
      <c r="EKR263" s="82"/>
      <c r="EKS263" s="82"/>
      <c r="EKT263" s="82"/>
      <c r="EKU263" s="82"/>
      <c r="EKV263" s="82"/>
      <c r="EKW263" s="82"/>
      <c r="EKX263" s="82"/>
      <c r="EKY263" s="82"/>
      <c r="EKZ263" s="82"/>
      <c r="ELA263" s="82"/>
      <c r="ELB263" s="82"/>
      <c r="ELC263" s="82"/>
      <c r="ELD263" s="82"/>
      <c r="ELE263" s="82"/>
      <c r="ELF263" s="82"/>
      <c r="ELG263" s="82"/>
      <c r="ELH263" s="82"/>
      <c r="ELI263" s="82"/>
      <c r="ELJ263" s="82"/>
      <c r="ELK263" s="82"/>
      <c r="ELL263" s="82"/>
      <c r="ELM263" s="82"/>
      <c r="ELN263" s="82"/>
      <c r="ELO263" s="82"/>
      <c r="ELP263" s="82"/>
      <c r="ELQ263" s="82"/>
      <c r="ELR263" s="82"/>
      <c r="ELS263" s="82"/>
      <c r="ELT263" s="82"/>
      <c r="ELU263" s="82"/>
      <c r="ELV263" s="82"/>
      <c r="ELW263" s="82"/>
      <c r="ELX263" s="82"/>
      <c r="ELY263" s="82"/>
      <c r="ELZ263" s="82"/>
      <c r="EMA263" s="82"/>
      <c r="EMB263" s="82"/>
      <c r="EMC263" s="82"/>
      <c r="EMD263" s="82"/>
      <c r="EME263" s="82"/>
      <c r="EMF263" s="82"/>
      <c r="EMG263" s="82"/>
      <c r="EMH263" s="82"/>
      <c r="EMI263" s="82"/>
      <c r="EMJ263" s="82"/>
      <c r="EMK263" s="82"/>
      <c r="EML263" s="82"/>
      <c r="EMM263" s="82"/>
      <c r="EMN263" s="82"/>
      <c r="EMO263" s="82"/>
      <c r="EMP263" s="82"/>
      <c r="EMQ263" s="82"/>
      <c r="EMR263" s="82"/>
      <c r="EMS263" s="82"/>
      <c r="EMT263" s="82"/>
      <c r="EMU263" s="82"/>
      <c r="EMV263" s="82"/>
      <c r="EMW263" s="82"/>
      <c r="EMX263" s="82"/>
      <c r="EMY263" s="82"/>
      <c r="EMZ263" s="82"/>
      <c r="ENA263" s="82"/>
      <c r="ENB263" s="82"/>
      <c r="ENC263" s="82"/>
      <c r="END263" s="82"/>
      <c r="ENE263" s="82"/>
      <c r="ENF263" s="82"/>
      <c r="ENG263" s="82"/>
      <c r="ENH263" s="82"/>
      <c r="ENI263" s="82"/>
      <c r="ENJ263" s="82"/>
      <c r="ENK263" s="82"/>
      <c r="ENL263" s="82"/>
      <c r="ENM263" s="82"/>
      <c r="ENN263" s="82"/>
      <c r="ENO263" s="82"/>
      <c r="ENP263" s="82"/>
      <c r="ENQ263" s="82"/>
      <c r="ENR263" s="82"/>
      <c r="ENS263" s="82"/>
      <c r="ENT263" s="82"/>
      <c r="ENU263" s="82"/>
      <c r="ENV263" s="82"/>
      <c r="ENW263" s="82"/>
      <c r="ENX263" s="82"/>
      <c r="ENY263" s="82"/>
      <c r="ENZ263" s="82"/>
      <c r="EOA263" s="82"/>
      <c r="EOB263" s="82"/>
      <c r="EOC263" s="82"/>
      <c r="EOD263" s="82"/>
      <c r="EOE263" s="82"/>
      <c r="EOF263" s="82"/>
      <c r="EOG263" s="82"/>
      <c r="EOH263" s="82"/>
      <c r="EOI263" s="82"/>
      <c r="EOJ263" s="82"/>
      <c r="EOK263" s="82"/>
      <c r="EOL263" s="82"/>
      <c r="EOM263" s="82"/>
      <c r="EON263" s="82"/>
      <c r="EOO263" s="82"/>
      <c r="EOP263" s="82"/>
      <c r="EOQ263" s="82"/>
      <c r="EOR263" s="82"/>
      <c r="EOS263" s="82"/>
      <c r="EOT263" s="82"/>
      <c r="EOU263" s="82"/>
      <c r="EOV263" s="82"/>
      <c r="EOW263" s="82"/>
      <c r="EOX263" s="82"/>
      <c r="EOY263" s="82"/>
      <c r="EOZ263" s="82"/>
      <c r="EPA263" s="82"/>
      <c r="EPB263" s="82"/>
      <c r="EPC263" s="82"/>
      <c r="EPD263" s="82"/>
      <c r="EPE263" s="82"/>
      <c r="EPF263" s="82"/>
      <c r="EPG263" s="82"/>
      <c r="EPH263" s="82"/>
      <c r="EPI263" s="82"/>
      <c r="EPJ263" s="82"/>
      <c r="EPK263" s="82"/>
      <c r="EPL263" s="82"/>
      <c r="EPM263" s="82"/>
      <c r="EPN263" s="82"/>
      <c r="EPO263" s="82"/>
      <c r="EPP263" s="82"/>
      <c r="EPQ263" s="82"/>
      <c r="EPR263" s="82"/>
      <c r="EPS263" s="82"/>
      <c r="EPT263" s="82"/>
      <c r="EPU263" s="82"/>
      <c r="EPV263" s="82"/>
      <c r="EPW263" s="82"/>
      <c r="EPX263" s="82"/>
      <c r="EPY263" s="82"/>
      <c r="EPZ263" s="82"/>
      <c r="EQA263" s="82"/>
      <c r="EQB263" s="82"/>
      <c r="EQC263" s="82"/>
      <c r="EQD263" s="82"/>
      <c r="EQE263" s="82"/>
      <c r="EQF263" s="82"/>
      <c r="EQG263" s="82"/>
      <c r="EQH263" s="82"/>
      <c r="EQI263" s="82"/>
      <c r="EQJ263" s="82"/>
      <c r="EQK263" s="82"/>
      <c r="EQL263" s="82"/>
      <c r="EQM263" s="82"/>
      <c r="EQN263" s="82"/>
      <c r="EQO263" s="82"/>
      <c r="EQP263" s="82"/>
      <c r="EQQ263" s="82"/>
      <c r="EQR263" s="82"/>
      <c r="EQS263" s="82"/>
      <c r="EQT263" s="82"/>
      <c r="EQU263" s="82"/>
      <c r="EQV263" s="82"/>
      <c r="EQW263" s="82"/>
      <c r="EQX263" s="82"/>
      <c r="EQY263" s="82"/>
      <c r="EQZ263" s="82"/>
      <c r="ERA263" s="82"/>
      <c r="ERB263" s="82"/>
      <c r="ERC263" s="82"/>
      <c r="ERD263" s="82"/>
      <c r="ERE263" s="82"/>
      <c r="ERF263" s="82"/>
      <c r="ERG263" s="82"/>
      <c r="ERH263" s="82"/>
      <c r="ERI263" s="82"/>
      <c r="ERJ263" s="82"/>
      <c r="ERK263" s="82"/>
      <c r="ERL263" s="82"/>
      <c r="ERM263" s="82"/>
      <c r="ERN263" s="82"/>
      <c r="ERO263" s="82"/>
      <c r="ERP263" s="82"/>
      <c r="ERQ263" s="82"/>
      <c r="ERR263" s="82"/>
      <c r="ERS263" s="82"/>
      <c r="ERT263" s="82"/>
      <c r="ERU263" s="82"/>
      <c r="ERV263" s="82"/>
      <c r="ERW263" s="82"/>
      <c r="ERX263" s="82"/>
      <c r="ERY263" s="82"/>
      <c r="ERZ263" s="82"/>
      <c r="ESA263" s="82"/>
      <c r="ESB263" s="82"/>
      <c r="ESC263" s="82"/>
      <c r="ESD263" s="82"/>
      <c r="ESE263" s="82"/>
      <c r="ESF263" s="82"/>
      <c r="ESG263" s="82"/>
      <c r="ESH263" s="82"/>
      <c r="ESI263" s="82"/>
      <c r="ESJ263" s="82"/>
      <c r="ESK263" s="82"/>
      <c r="ESL263" s="82"/>
      <c r="ESM263" s="82"/>
      <c r="ESN263" s="82"/>
      <c r="ESO263" s="82"/>
      <c r="ESP263" s="82"/>
      <c r="ESQ263" s="82"/>
      <c r="ESR263" s="82"/>
      <c r="ESS263" s="82"/>
      <c r="EST263" s="82"/>
      <c r="ESU263" s="82"/>
      <c r="ESV263" s="82"/>
      <c r="ESW263" s="82"/>
      <c r="ESX263" s="82"/>
      <c r="ESY263" s="82"/>
      <c r="ESZ263" s="82"/>
      <c r="ETA263" s="82"/>
      <c r="ETB263" s="82"/>
      <c r="ETC263" s="82"/>
      <c r="ETD263" s="82"/>
      <c r="ETE263" s="82"/>
      <c r="ETF263" s="82"/>
      <c r="ETG263" s="82"/>
      <c r="ETH263" s="82"/>
      <c r="ETI263" s="82"/>
      <c r="ETJ263" s="82"/>
      <c r="ETK263" s="82"/>
      <c r="ETL263" s="82"/>
      <c r="ETM263" s="82"/>
      <c r="ETN263" s="82"/>
      <c r="ETO263" s="82"/>
      <c r="ETP263" s="82"/>
      <c r="ETQ263" s="82"/>
      <c r="ETR263" s="82"/>
      <c r="ETS263" s="82"/>
      <c r="ETT263" s="82"/>
      <c r="ETU263" s="82"/>
      <c r="ETV263" s="82"/>
      <c r="ETW263" s="82"/>
      <c r="ETX263" s="82"/>
      <c r="ETY263" s="82"/>
      <c r="ETZ263" s="82"/>
      <c r="EUA263" s="82"/>
      <c r="EUB263" s="82"/>
      <c r="EUC263" s="82"/>
      <c r="EUD263" s="82"/>
      <c r="EUE263" s="82"/>
      <c r="EUF263" s="82"/>
      <c r="EUG263" s="82"/>
      <c r="EUH263" s="82"/>
      <c r="EUI263" s="82"/>
      <c r="EUJ263" s="82"/>
      <c r="EUK263" s="82"/>
      <c r="EUL263" s="82"/>
      <c r="EUM263" s="82"/>
      <c r="EUN263" s="82"/>
      <c r="EUO263" s="82"/>
      <c r="EUP263" s="82"/>
      <c r="EUQ263" s="82"/>
      <c r="EUR263" s="82"/>
      <c r="EUS263" s="82"/>
      <c r="EUT263" s="82"/>
      <c r="EUU263" s="82"/>
      <c r="EUV263" s="82"/>
      <c r="EUW263" s="82"/>
      <c r="EUX263" s="82"/>
      <c r="EUY263" s="82"/>
      <c r="EUZ263" s="82"/>
      <c r="EVA263" s="82"/>
      <c r="EVB263" s="82"/>
      <c r="EVC263" s="82"/>
      <c r="EVD263" s="82"/>
      <c r="EVE263" s="82"/>
      <c r="EVF263" s="82"/>
      <c r="EVG263" s="82"/>
      <c r="EVH263" s="82"/>
      <c r="EVI263" s="82"/>
      <c r="EVJ263" s="82"/>
      <c r="EVK263" s="82"/>
      <c r="EVL263" s="82"/>
      <c r="EVM263" s="82"/>
      <c r="EVN263" s="82"/>
      <c r="EVO263" s="82"/>
      <c r="EVP263" s="82"/>
      <c r="EVQ263" s="82"/>
      <c r="EVR263" s="82"/>
      <c r="EVS263" s="82"/>
      <c r="EVT263" s="82"/>
      <c r="EVU263" s="82"/>
      <c r="EVV263" s="82"/>
      <c r="EVW263" s="82"/>
      <c r="EVX263" s="82"/>
      <c r="EVY263" s="82"/>
      <c r="EVZ263" s="82"/>
      <c r="EWA263" s="82"/>
      <c r="EWB263" s="82"/>
      <c r="EWC263" s="82"/>
      <c r="EWD263" s="82"/>
      <c r="EWE263" s="82"/>
      <c r="EWF263" s="82"/>
      <c r="EWG263" s="82"/>
      <c r="EWH263" s="82"/>
      <c r="EWI263" s="82"/>
      <c r="EWJ263" s="82"/>
      <c r="EWK263" s="82"/>
      <c r="EWL263" s="82"/>
      <c r="EWM263" s="82"/>
      <c r="EWN263" s="82"/>
      <c r="EWO263" s="82"/>
      <c r="EWP263" s="82"/>
      <c r="EWQ263" s="82"/>
      <c r="EWR263" s="82"/>
      <c r="EWS263" s="82"/>
      <c r="EWT263" s="82"/>
      <c r="EWU263" s="82"/>
      <c r="EWV263" s="82"/>
      <c r="EWW263" s="82"/>
      <c r="EWX263" s="82"/>
      <c r="EWY263" s="82"/>
      <c r="EWZ263" s="82"/>
      <c r="EXA263" s="82"/>
      <c r="EXB263" s="82"/>
      <c r="EXC263" s="82"/>
      <c r="EXD263" s="82"/>
      <c r="EXE263" s="82"/>
      <c r="EXF263" s="82"/>
      <c r="EXG263" s="82"/>
      <c r="EXH263" s="82"/>
      <c r="EXI263" s="82"/>
      <c r="EXJ263" s="82"/>
      <c r="EXK263" s="82"/>
      <c r="EXL263" s="82"/>
      <c r="EXM263" s="82"/>
      <c r="EXN263" s="82"/>
      <c r="EXO263" s="82"/>
      <c r="EXP263" s="82"/>
      <c r="EXQ263" s="82"/>
      <c r="EXR263" s="82"/>
      <c r="EXS263" s="82"/>
      <c r="EXT263" s="82"/>
      <c r="EXU263" s="82"/>
      <c r="EXV263" s="82"/>
      <c r="EXW263" s="82"/>
      <c r="EXX263" s="82"/>
      <c r="EXY263" s="82"/>
      <c r="EXZ263" s="82"/>
      <c r="EYA263" s="82"/>
      <c r="EYB263" s="82"/>
      <c r="EYC263" s="82"/>
      <c r="EYD263" s="82"/>
      <c r="EYE263" s="82"/>
      <c r="EYF263" s="82"/>
      <c r="EYG263" s="82"/>
      <c r="EYH263" s="82"/>
      <c r="EYI263" s="82"/>
      <c r="EYJ263" s="82"/>
      <c r="EYK263" s="82"/>
      <c r="EYL263" s="82"/>
      <c r="EYM263" s="82"/>
      <c r="EYN263" s="82"/>
      <c r="EYO263" s="82"/>
      <c r="EYP263" s="82"/>
      <c r="EYQ263" s="82"/>
      <c r="EYR263" s="82"/>
      <c r="EYS263" s="82"/>
      <c r="EYT263" s="82"/>
      <c r="EYU263" s="82"/>
      <c r="EYV263" s="82"/>
      <c r="EYW263" s="82"/>
      <c r="EYX263" s="82"/>
      <c r="EYY263" s="82"/>
      <c r="EYZ263" s="82"/>
      <c r="EZA263" s="82"/>
      <c r="EZB263" s="82"/>
      <c r="EZC263" s="82"/>
      <c r="EZD263" s="82"/>
      <c r="EZE263" s="82"/>
      <c r="EZF263" s="82"/>
      <c r="EZG263" s="82"/>
      <c r="EZH263" s="82"/>
      <c r="EZI263" s="82"/>
      <c r="EZJ263" s="82"/>
      <c r="EZK263" s="82"/>
      <c r="EZL263" s="82"/>
      <c r="EZM263" s="82"/>
      <c r="EZN263" s="82"/>
      <c r="EZO263" s="82"/>
      <c r="EZP263" s="82"/>
      <c r="EZQ263" s="82"/>
      <c r="EZR263" s="82"/>
      <c r="EZS263" s="82"/>
      <c r="EZT263" s="82"/>
      <c r="EZU263" s="82"/>
      <c r="EZV263" s="82"/>
      <c r="EZW263" s="82"/>
      <c r="EZX263" s="82"/>
      <c r="EZY263" s="82"/>
      <c r="EZZ263" s="82"/>
      <c r="FAA263" s="82"/>
      <c r="FAB263" s="82"/>
      <c r="FAC263" s="82"/>
      <c r="FAD263" s="82"/>
      <c r="FAE263" s="82"/>
      <c r="FAF263" s="82"/>
      <c r="FAG263" s="82"/>
      <c r="FAH263" s="82"/>
      <c r="FAI263" s="82"/>
      <c r="FAJ263" s="82"/>
      <c r="FAK263" s="82"/>
      <c r="FAL263" s="82"/>
      <c r="FAM263" s="82"/>
      <c r="FAN263" s="82"/>
      <c r="FAO263" s="82"/>
      <c r="FAP263" s="82"/>
      <c r="FAQ263" s="82"/>
      <c r="FAR263" s="82"/>
      <c r="FAS263" s="82"/>
      <c r="FAT263" s="82"/>
      <c r="FAU263" s="82"/>
      <c r="FAV263" s="82"/>
      <c r="FAW263" s="82"/>
      <c r="FAX263" s="82"/>
      <c r="FAY263" s="82"/>
      <c r="FAZ263" s="82"/>
      <c r="FBA263" s="82"/>
      <c r="FBB263" s="82"/>
      <c r="FBC263" s="82"/>
      <c r="FBD263" s="82"/>
      <c r="FBE263" s="82"/>
      <c r="FBF263" s="82"/>
      <c r="FBG263" s="82"/>
      <c r="FBH263" s="82"/>
      <c r="FBI263" s="82"/>
      <c r="FBJ263" s="82"/>
      <c r="FBK263" s="82"/>
      <c r="FBL263" s="82"/>
      <c r="FBM263" s="82"/>
      <c r="FBN263" s="82"/>
      <c r="FBO263" s="82"/>
      <c r="FBP263" s="82"/>
      <c r="FBQ263" s="82"/>
      <c r="FBR263" s="82"/>
      <c r="FBS263" s="82"/>
      <c r="FBT263" s="82"/>
      <c r="FBU263" s="82"/>
      <c r="FBV263" s="82"/>
      <c r="FBW263" s="82"/>
      <c r="FBX263" s="82"/>
      <c r="FBY263" s="82"/>
      <c r="FBZ263" s="82"/>
      <c r="FCA263" s="82"/>
      <c r="FCB263" s="82"/>
      <c r="FCC263" s="82"/>
      <c r="FCD263" s="82"/>
      <c r="FCE263" s="82"/>
      <c r="FCF263" s="82"/>
      <c r="FCG263" s="82"/>
      <c r="FCH263" s="82"/>
      <c r="FCI263" s="82"/>
      <c r="FCJ263" s="82"/>
      <c r="FCK263" s="82"/>
      <c r="FCL263" s="82"/>
      <c r="FCM263" s="82"/>
      <c r="FCN263" s="82"/>
      <c r="FCO263" s="82"/>
      <c r="FCP263" s="82"/>
      <c r="FCQ263" s="82"/>
      <c r="FCR263" s="82"/>
      <c r="FCS263" s="82"/>
      <c r="FCT263" s="82"/>
      <c r="FCU263" s="82"/>
      <c r="FCV263" s="82"/>
      <c r="FCW263" s="82"/>
      <c r="FCX263" s="82"/>
      <c r="FCY263" s="82"/>
      <c r="FCZ263" s="82"/>
      <c r="FDA263" s="82"/>
      <c r="FDB263" s="82"/>
      <c r="FDC263" s="82"/>
      <c r="FDD263" s="82"/>
      <c r="FDE263" s="82"/>
      <c r="FDF263" s="82"/>
      <c r="FDG263" s="82"/>
      <c r="FDH263" s="82"/>
      <c r="FDI263" s="82"/>
      <c r="FDJ263" s="82"/>
      <c r="FDK263" s="82"/>
      <c r="FDL263" s="82"/>
      <c r="FDM263" s="82"/>
      <c r="FDN263" s="82"/>
      <c r="FDO263" s="82"/>
      <c r="FDP263" s="82"/>
      <c r="FDQ263" s="82"/>
      <c r="FDR263" s="82"/>
      <c r="FDS263" s="82"/>
      <c r="FDT263" s="82"/>
      <c r="FDU263" s="82"/>
      <c r="FDV263" s="82"/>
      <c r="FDW263" s="82"/>
      <c r="FDX263" s="82"/>
      <c r="FDY263" s="82"/>
      <c r="FDZ263" s="82"/>
      <c r="FEA263" s="82"/>
      <c r="FEB263" s="82"/>
      <c r="FEC263" s="82"/>
      <c r="FED263" s="82"/>
      <c r="FEE263" s="82"/>
      <c r="FEF263" s="82"/>
      <c r="FEG263" s="82"/>
      <c r="FEH263" s="82"/>
      <c r="FEI263" s="82"/>
      <c r="FEJ263" s="82"/>
      <c r="FEK263" s="82"/>
      <c r="FEL263" s="82"/>
      <c r="FEM263" s="82"/>
      <c r="FEN263" s="82"/>
      <c r="FEO263" s="82"/>
      <c r="FEP263" s="82"/>
      <c r="FEQ263" s="82"/>
      <c r="FER263" s="82"/>
      <c r="FES263" s="82"/>
      <c r="FET263" s="82"/>
      <c r="FEU263" s="82"/>
      <c r="FEV263" s="82"/>
      <c r="FEW263" s="82"/>
      <c r="FEX263" s="82"/>
      <c r="FEY263" s="82"/>
      <c r="FEZ263" s="82"/>
      <c r="FFA263" s="82"/>
      <c r="FFB263" s="82"/>
      <c r="FFC263" s="82"/>
      <c r="FFD263" s="82"/>
      <c r="FFE263" s="82"/>
      <c r="FFF263" s="82"/>
      <c r="FFG263" s="82"/>
      <c r="FFH263" s="82"/>
      <c r="FFI263" s="82"/>
      <c r="FFJ263" s="82"/>
      <c r="FFK263" s="82"/>
      <c r="FFL263" s="82"/>
      <c r="FFM263" s="82"/>
      <c r="FFN263" s="82"/>
      <c r="FFO263" s="82"/>
      <c r="FFP263" s="82"/>
      <c r="FFQ263" s="82"/>
      <c r="FFR263" s="82"/>
      <c r="FFS263" s="82"/>
      <c r="FFT263" s="82"/>
      <c r="FFU263" s="82"/>
      <c r="FFV263" s="82"/>
      <c r="FFW263" s="82"/>
      <c r="FFX263" s="82"/>
      <c r="FFY263" s="82"/>
      <c r="FFZ263" s="82"/>
      <c r="FGA263" s="82"/>
      <c r="FGB263" s="82"/>
      <c r="FGC263" s="82"/>
      <c r="FGD263" s="82"/>
      <c r="FGE263" s="82"/>
      <c r="FGF263" s="82"/>
      <c r="FGG263" s="82"/>
      <c r="FGH263" s="82"/>
      <c r="FGI263" s="82"/>
      <c r="FGJ263" s="82"/>
      <c r="FGK263" s="82"/>
      <c r="FGL263" s="82"/>
      <c r="FGM263" s="82"/>
      <c r="FGN263" s="82"/>
      <c r="FGO263" s="82"/>
      <c r="FGP263" s="82"/>
      <c r="FGQ263" s="82"/>
      <c r="FGR263" s="82"/>
      <c r="FGS263" s="82"/>
      <c r="FGT263" s="82"/>
      <c r="FGU263" s="82"/>
      <c r="FGV263" s="82"/>
      <c r="FGW263" s="82"/>
      <c r="FGX263" s="82"/>
      <c r="FGY263" s="82"/>
      <c r="FGZ263" s="82"/>
      <c r="FHA263" s="82"/>
      <c r="FHB263" s="82"/>
      <c r="FHC263" s="82"/>
      <c r="FHD263" s="82"/>
      <c r="FHE263" s="82"/>
      <c r="FHF263" s="82"/>
      <c r="FHG263" s="82"/>
      <c r="FHH263" s="82"/>
      <c r="FHI263" s="82"/>
      <c r="FHJ263" s="82"/>
      <c r="FHK263" s="82"/>
      <c r="FHL263" s="82"/>
      <c r="FHM263" s="82"/>
      <c r="FHN263" s="82"/>
      <c r="FHO263" s="82"/>
      <c r="FHP263" s="82"/>
      <c r="FHQ263" s="82"/>
      <c r="FHR263" s="82"/>
      <c r="FHS263" s="82"/>
      <c r="FHT263" s="82"/>
      <c r="FHU263" s="82"/>
      <c r="FHV263" s="82"/>
      <c r="FHW263" s="82"/>
      <c r="FHX263" s="82"/>
      <c r="FHY263" s="82"/>
      <c r="FHZ263" s="82"/>
      <c r="FIA263" s="82"/>
      <c r="FIB263" s="82"/>
      <c r="FIC263" s="82"/>
      <c r="FID263" s="82"/>
      <c r="FIE263" s="82"/>
      <c r="FIF263" s="82"/>
      <c r="FIG263" s="82"/>
      <c r="FIH263" s="82"/>
      <c r="FII263" s="82"/>
      <c r="FIJ263" s="82"/>
      <c r="FIK263" s="82"/>
      <c r="FIL263" s="82"/>
      <c r="FIM263" s="82"/>
      <c r="FIN263" s="82"/>
      <c r="FIO263" s="82"/>
      <c r="FIP263" s="82"/>
      <c r="FIQ263" s="82"/>
      <c r="FIR263" s="82"/>
      <c r="FIS263" s="82"/>
      <c r="FIT263" s="82"/>
      <c r="FIU263" s="82"/>
      <c r="FIV263" s="82"/>
      <c r="FIW263" s="82"/>
      <c r="FIX263" s="82"/>
      <c r="FIY263" s="82"/>
      <c r="FIZ263" s="82"/>
      <c r="FJA263" s="82"/>
      <c r="FJB263" s="82"/>
      <c r="FJC263" s="82"/>
      <c r="FJD263" s="82"/>
      <c r="FJE263" s="82"/>
      <c r="FJF263" s="82"/>
      <c r="FJG263" s="82"/>
      <c r="FJH263" s="82"/>
      <c r="FJI263" s="82"/>
      <c r="FJJ263" s="82"/>
      <c r="FJK263" s="82"/>
      <c r="FJL263" s="82"/>
      <c r="FJM263" s="82"/>
      <c r="FJN263" s="82"/>
      <c r="FJO263" s="82"/>
      <c r="FJP263" s="82"/>
      <c r="FJQ263" s="82"/>
      <c r="FJR263" s="82"/>
      <c r="FJS263" s="82"/>
      <c r="FJT263" s="82"/>
      <c r="FJU263" s="82"/>
      <c r="FJV263" s="82"/>
      <c r="FJW263" s="82"/>
      <c r="FJX263" s="82"/>
      <c r="FJY263" s="82"/>
      <c r="FJZ263" s="82"/>
      <c r="FKA263" s="82"/>
      <c r="FKB263" s="82"/>
      <c r="FKC263" s="82"/>
      <c r="FKD263" s="82"/>
      <c r="FKE263" s="82"/>
      <c r="FKF263" s="82"/>
      <c r="FKG263" s="82"/>
      <c r="FKH263" s="82"/>
      <c r="FKI263" s="82"/>
      <c r="FKJ263" s="82"/>
      <c r="FKK263" s="82"/>
      <c r="FKL263" s="82"/>
      <c r="FKM263" s="82"/>
      <c r="FKN263" s="82"/>
      <c r="FKO263" s="82"/>
      <c r="FKP263" s="82"/>
      <c r="FKQ263" s="82"/>
      <c r="FKR263" s="82"/>
      <c r="FKS263" s="82"/>
      <c r="FKT263" s="82"/>
      <c r="FKU263" s="82"/>
      <c r="FKV263" s="82"/>
      <c r="FKW263" s="82"/>
      <c r="FKX263" s="82"/>
      <c r="FKY263" s="82"/>
      <c r="FKZ263" s="82"/>
      <c r="FLA263" s="82"/>
      <c r="FLB263" s="82"/>
      <c r="FLC263" s="82"/>
      <c r="FLD263" s="82"/>
      <c r="FLE263" s="82"/>
      <c r="FLF263" s="82"/>
      <c r="FLG263" s="82"/>
      <c r="FLH263" s="82"/>
      <c r="FLI263" s="82"/>
      <c r="FLJ263" s="82"/>
      <c r="FLK263" s="82"/>
      <c r="FLL263" s="82"/>
      <c r="FLM263" s="82"/>
      <c r="FLN263" s="82"/>
      <c r="FLO263" s="82"/>
      <c r="FLP263" s="82"/>
      <c r="FLQ263" s="82"/>
      <c r="FLR263" s="82"/>
      <c r="FLS263" s="82"/>
      <c r="FLT263" s="82"/>
      <c r="FLU263" s="82"/>
      <c r="FLV263" s="82"/>
      <c r="FLW263" s="82"/>
      <c r="FLX263" s="82"/>
      <c r="FLY263" s="82"/>
      <c r="FLZ263" s="82"/>
      <c r="FMA263" s="82"/>
      <c r="FMB263" s="82"/>
      <c r="FMC263" s="82"/>
      <c r="FMD263" s="82"/>
      <c r="FME263" s="82"/>
      <c r="FMF263" s="82"/>
      <c r="FMG263" s="82"/>
      <c r="FMH263" s="82"/>
      <c r="FMI263" s="82"/>
      <c r="FMJ263" s="82"/>
      <c r="FMK263" s="82"/>
      <c r="FML263" s="82"/>
      <c r="FMM263" s="82"/>
      <c r="FMN263" s="82"/>
      <c r="FMO263" s="82"/>
      <c r="FMP263" s="82"/>
      <c r="FMQ263" s="82"/>
      <c r="FMR263" s="82"/>
      <c r="FMS263" s="82"/>
      <c r="FMT263" s="82"/>
      <c r="FMU263" s="82"/>
      <c r="FMV263" s="82"/>
      <c r="FMW263" s="82"/>
      <c r="FMX263" s="82"/>
      <c r="FMY263" s="82"/>
      <c r="FMZ263" s="82"/>
      <c r="FNA263" s="82"/>
      <c r="FNB263" s="82"/>
      <c r="FNC263" s="82"/>
      <c r="FND263" s="82"/>
      <c r="FNE263" s="82"/>
      <c r="FNF263" s="82"/>
      <c r="FNG263" s="82"/>
      <c r="FNH263" s="82"/>
      <c r="FNI263" s="82"/>
      <c r="FNJ263" s="82"/>
      <c r="FNK263" s="82"/>
      <c r="FNL263" s="82"/>
      <c r="FNM263" s="82"/>
      <c r="FNN263" s="82"/>
      <c r="FNO263" s="82"/>
      <c r="FNP263" s="82"/>
      <c r="FNQ263" s="82"/>
      <c r="FNR263" s="82"/>
      <c r="FNS263" s="82"/>
      <c r="FNT263" s="82"/>
      <c r="FNU263" s="82"/>
      <c r="FNV263" s="82"/>
      <c r="FNW263" s="82"/>
      <c r="FNX263" s="82"/>
      <c r="FNY263" s="82"/>
      <c r="FNZ263" s="82"/>
      <c r="FOA263" s="82"/>
      <c r="FOB263" s="82"/>
      <c r="FOC263" s="82"/>
      <c r="FOD263" s="82"/>
      <c r="FOE263" s="82"/>
      <c r="FOF263" s="82"/>
      <c r="FOG263" s="82"/>
      <c r="FOH263" s="82"/>
      <c r="FOI263" s="82"/>
      <c r="FOJ263" s="82"/>
      <c r="FOK263" s="82"/>
      <c r="FOL263" s="82"/>
      <c r="FOM263" s="82"/>
      <c r="FON263" s="82"/>
      <c r="FOO263" s="82"/>
      <c r="FOP263" s="82"/>
      <c r="FOQ263" s="82"/>
      <c r="FOR263" s="82"/>
      <c r="FOS263" s="82"/>
      <c r="FOT263" s="82"/>
      <c r="FOU263" s="82"/>
      <c r="FOV263" s="82"/>
      <c r="FOW263" s="82"/>
      <c r="FOX263" s="82"/>
      <c r="FOY263" s="82"/>
      <c r="FOZ263" s="82"/>
      <c r="FPA263" s="82"/>
      <c r="FPB263" s="82"/>
      <c r="FPC263" s="82"/>
      <c r="FPD263" s="82"/>
      <c r="FPE263" s="82"/>
      <c r="FPF263" s="82"/>
      <c r="FPG263" s="82"/>
      <c r="FPH263" s="82"/>
      <c r="FPI263" s="82"/>
      <c r="FPJ263" s="82"/>
      <c r="FPK263" s="82"/>
      <c r="FPL263" s="82"/>
      <c r="FPM263" s="82"/>
      <c r="FPN263" s="82"/>
      <c r="FPO263" s="82"/>
      <c r="FPP263" s="82"/>
      <c r="FPQ263" s="82"/>
      <c r="FPR263" s="82"/>
      <c r="FPS263" s="82"/>
      <c r="FPT263" s="82"/>
      <c r="FPU263" s="82"/>
      <c r="FPV263" s="82"/>
      <c r="FPW263" s="82"/>
      <c r="FPX263" s="82"/>
      <c r="FPY263" s="82"/>
      <c r="FPZ263" s="82"/>
      <c r="FQA263" s="82"/>
      <c r="FQB263" s="82"/>
      <c r="FQC263" s="82"/>
      <c r="FQD263" s="82"/>
      <c r="FQE263" s="82"/>
      <c r="FQF263" s="82"/>
      <c r="FQG263" s="82"/>
      <c r="FQH263" s="82"/>
      <c r="FQI263" s="82"/>
      <c r="FQJ263" s="82"/>
      <c r="FQK263" s="82"/>
      <c r="FQL263" s="82"/>
      <c r="FQM263" s="82"/>
      <c r="FQN263" s="82"/>
      <c r="FQO263" s="82"/>
      <c r="FQP263" s="82"/>
      <c r="FQQ263" s="82"/>
      <c r="FQR263" s="82"/>
      <c r="FQS263" s="82"/>
      <c r="FQT263" s="82"/>
      <c r="FQU263" s="82"/>
      <c r="FQV263" s="82"/>
      <c r="FQW263" s="82"/>
      <c r="FQX263" s="82"/>
      <c r="FQY263" s="82"/>
      <c r="FQZ263" s="82"/>
      <c r="FRA263" s="82"/>
      <c r="FRB263" s="82"/>
      <c r="FRC263" s="82"/>
      <c r="FRD263" s="82"/>
      <c r="FRE263" s="82"/>
      <c r="FRF263" s="82"/>
      <c r="FRG263" s="82"/>
      <c r="FRH263" s="82"/>
      <c r="FRI263" s="82"/>
      <c r="FRJ263" s="82"/>
      <c r="FRK263" s="82"/>
      <c r="FRL263" s="82"/>
      <c r="FRM263" s="82"/>
      <c r="FRN263" s="82"/>
      <c r="FRO263" s="82"/>
      <c r="FRP263" s="82"/>
      <c r="FRQ263" s="82"/>
      <c r="FRR263" s="82"/>
      <c r="FRS263" s="82"/>
      <c r="FRT263" s="82"/>
      <c r="FRU263" s="82"/>
      <c r="FRV263" s="82"/>
      <c r="FRW263" s="82"/>
      <c r="FRX263" s="82"/>
      <c r="FRY263" s="82"/>
      <c r="FRZ263" s="82"/>
      <c r="FSA263" s="82"/>
      <c r="FSB263" s="82"/>
      <c r="FSC263" s="82"/>
      <c r="FSD263" s="82"/>
      <c r="FSE263" s="82"/>
      <c r="FSF263" s="82"/>
      <c r="FSG263" s="82"/>
      <c r="FSH263" s="82"/>
      <c r="FSI263" s="82"/>
      <c r="FSJ263" s="82"/>
      <c r="FSK263" s="82"/>
      <c r="FSL263" s="82"/>
      <c r="FSM263" s="82"/>
      <c r="FSN263" s="82"/>
      <c r="FSO263" s="82"/>
      <c r="FSP263" s="82"/>
      <c r="FSQ263" s="82"/>
      <c r="FSR263" s="82"/>
      <c r="FSS263" s="82"/>
      <c r="FST263" s="82"/>
      <c r="FSU263" s="82"/>
      <c r="FSV263" s="82"/>
      <c r="FSW263" s="82"/>
      <c r="FSX263" s="82"/>
      <c r="FSY263" s="82"/>
      <c r="FSZ263" s="82"/>
      <c r="FTA263" s="82"/>
      <c r="FTB263" s="82"/>
      <c r="FTC263" s="82"/>
      <c r="FTD263" s="82"/>
      <c r="FTE263" s="82"/>
      <c r="FTF263" s="82"/>
      <c r="FTG263" s="82"/>
      <c r="FTH263" s="82"/>
      <c r="FTI263" s="82"/>
      <c r="FTJ263" s="82"/>
      <c r="FTK263" s="82"/>
      <c r="FTL263" s="82"/>
      <c r="FTM263" s="82"/>
      <c r="FTN263" s="82"/>
      <c r="FTO263" s="82"/>
      <c r="FTP263" s="82"/>
      <c r="FTQ263" s="82"/>
      <c r="FTR263" s="82"/>
      <c r="FTS263" s="82"/>
      <c r="FTT263" s="82"/>
      <c r="FTU263" s="82"/>
      <c r="FTV263" s="82"/>
      <c r="FTW263" s="82"/>
      <c r="FTX263" s="82"/>
      <c r="FTY263" s="82"/>
      <c r="FTZ263" s="82"/>
      <c r="FUA263" s="82"/>
      <c r="FUB263" s="82"/>
      <c r="FUC263" s="82"/>
      <c r="FUD263" s="82"/>
      <c r="FUE263" s="82"/>
      <c r="FUF263" s="82"/>
      <c r="FUG263" s="82"/>
      <c r="FUH263" s="82"/>
      <c r="FUI263" s="82"/>
      <c r="FUJ263" s="82"/>
      <c r="FUK263" s="82"/>
      <c r="FUL263" s="82"/>
      <c r="FUM263" s="82"/>
      <c r="FUN263" s="82"/>
      <c r="FUO263" s="82"/>
      <c r="FUP263" s="82"/>
      <c r="FUQ263" s="82"/>
      <c r="FUR263" s="82"/>
      <c r="FUS263" s="82"/>
      <c r="FUT263" s="82"/>
      <c r="FUU263" s="82"/>
      <c r="FUV263" s="82"/>
      <c r="FUW263" s="82"/>
      <c r="FUX263" s="82"/>
      <c r="FUY263" s="82"/>
      <c r="FUZ263" s="82"/>
      <c r="FVA263" s="82"/>
      <c r="FVB263" s="82"/>
      <c r="FVC263" s="82"/>
      <c r="FVD263" s="82"/>
      <c r="FVE263" s="82"/>
      <c r="FVF263" s="82"/>
      <c r="FVG263" s="82"/>
      <c r="FVH263" s="82"/>
      <c r="FVI263" s="82"/>
      <c r="FVJ263" s="82"/>
      <c r="FVK263" s="82"/>
      <c r="FVL263" s="82"/>
      <c r="FVM263" s="82"/>
      <c r="FVN263" s="82"/>
      <c r="FVO263" s="82"/>
      <c r="FVP263" s="82"/>
      <c r="FVQ263" s="82"/>
      <c r="FVR263" s="82"/>
      <c r="FVS263" s="82"/>
      <c r="FVT263" s="82"/>
      <c r="FVU263" s="82"/>
      <c r="FVV263" s="82"/>
      <c r="FVW263" s="82"/>
      <c r="FVX263" s="82"/>
      <c r="FVY263" s="82"/>
      <c r="FVZ263" s="82"/>
      <c r="FWA263" s="82"/>
      <c r="FWB263" s="82"/>
      <c r="FWC263" s="82"/>
      <c r="FWD263" s="82"/>
      <c r="FWE263" s="82"/>
      <c r="FWF263" s="82"/>
      <c r="FWG263" s="82"/>
      <c r="FWH263" s="82"/>
      <c r="FWI263" s="82"/>
      <c r="FWJ263" s="82"/>
      <c r="FWK263" s="82"/>
      <c r="FWL263" s="82"/>
      <c r="FWM263" s="82"/>
      <c r="FWN263" s="82"/>
      <c r="FWO263" s="82"/>
      <c r="FWP263" s="82"/>
      <c r="FWQ263" s="82"/>
      <c r="FWR263" s="82"/>
      <c r="FWS263" s="82"/>
      <c r="FWT263" s="82"/>
      <c r="FWU263" s="82"/>
      <c r="FWV263" s="82"/>
      <c r="FWW263" s="82"/>
      <c r="FWX263" s="82"/>
      <c r="FWY263" s="82"/>
      <c r="FWZ263" s="82"/>
      <c r="FXA263" s="82"/>
      <c r="FXB263" s="82"/>
      <c r="FXC263" s="82"/>
      <c r="FXD263" s="82"/>
      <c r="FXE263" s="82"/>
      <c r="FXF263" s="82"/>
      <c r="FXG263" s="82"/>
      <c r="FXH263" s="82"/>
      <c r="FXI263" s="82"/>
      <c r="FXJ263" s="82"/>
      <c r="FXK263" s="82"/>
      <c r="FXL263" s="82"/>
      <c r="FXM263" s="82"/>
      <c r="FXN263" s="82"/>
      <c r="FXO263" s="82"/>
      <c r="FXP263" s="82"/>
      <c r="FXQ263" s="82"/>
      <c r="FXR263" s="82"/>
      <c r="FXS263" s="82"/>
      <c r="FXT263" s="82"/>
      <c r="FXU263" s="82"/>
      <c r="FXV263" s="82"/>
      <c r="FXW263" s="82"/>
      <c r="FXX263" s="82"/>
      <c r="FXY263" s="82"/>
      <c r="FXZ263" s="82"/>
      <c r="FYA263" s="82"/>
      <c r="FYB263" s="82"/>
      <c r="FYC263" s="82"/>
      <c r="FYD263" s="82"/>
      <c r="FYE263" s="82"/>
      <c r="FYF263" s="82"/>
      <c r="FYG263" s="82"/>
      <c r="FYH263" s="82"/>
      <c r="FYI263" s="82"/>
      <c r="FYJ263" s="82"/>
      <c r="FYK263" s="82"/>
      <c r="FYL263" s="82"/>
      <c r="FYM263" s="82"/>
      <c r="FYN263" s="82"/>
      <c r="FYO263" s="82"/>
      <c r="FYP263" s="82"/>
      <c r="FYQ263" s="82"/>
      <c r="FYR263" s="82"/>
      <c r="FYS263" s="82"/>
      <c r="FYT263" s="82"/>
      <c r="FYU263" s="82"/>
      <c r="FYV263" s="82"/>
      <c r="FYW263" s="82"/>
      <c r="FYX263" s="82"/>
      <c r="FYY263" s="82"/>
      <c r="FYZ263" s="82"/>
      <c r="FZA263" s="82"/>
      <c r="FZB263" s="82"/>
      <c r="FZC263" s="82"/>
      <c r="FZD263" s="82"/>
      <c r="FZE263" s="82"/>
      <c r="FZF263" s="82"/>
      <c r="FZG263" s="82"/>
      <c r="FZH263" s="82"/>
      <c r="FZI263" s="82"/>
      <c r="FZJ263" s="82"/>
      <c r="FZK263" s="82"/>
      <c r="FZL263" s="82"/>
      <c r="FZM263" s="82"/>
      <c r="FZN263" s="82"/>
      <c r="FZO263" s="82"/>
      <c r="FZP263" s="82"/>
      <c r="FZQ263" s="82"/>
      <c r="FZR263" s="82"/>
      <c r="FZS263" s="82"/>
      <c r="FZT263" s="82"/>
      <c r="FZU263" s="82"/>
      <c r="FZV263" s="82"/>
      <c r="FZW263" s="82"/>
      <c r="FZX263" s="82"/>
      <c r="FZY263" s="82"/>
      <c r="FZZ263" s="82"/>
      <c r="GAA263" s="82"/>
      <c r="GAB263" s="82"/>
      <c r="GAC263" s="82"/>
      <c r="GAD263" s="82"/>
      <c r="GAE263" s="82"/>
      <c r="GAF263" s="82"/>
      <c r="GAG263" s="82"/>
      <c r="GAH263" s="82"/>
      <c r="GAI263" s="82"/>
      <c r="GAJ263" s="82"/>
      <c r="GAK263" s="82"/>
      <c r="GAL263" s="82"/>
      <c r="GAM263" s="82"/>
      <c r="GAN263" s="82"/>
      <c r="GAO263" s="82"/>
      <c r="GAP263" s="82"/>
      <c r="GAQ263" s="82"/>
      <c r="GAR263" s="82"/>
      <c r="GAS263" s="82"/>
      <c r="GAT263" s="82"/>
      <c r="GAU263" s="82"/>
      <c r="GAV263" s="82"/>
      <c r="GAW263" s="82"/>
      <c r="GAX263" s="82"/>
      <c r="GAY263" s="82"/>
      <c r="GAZ263" s="82"/>
      <c r="GBA263" s="82"/>
      <c r="GBB263" s="82"/>
      <c r="GBC263" s="82"/>
      <c r="GBD263" s="82"/>
      <c r="GBE263" s="82"/>
      <c r="GBF263" s="82"/>
      <c r="GBG263" s="82"/>
      <c r="GBH263" s="82"/>
      <c r="GBI263" s="82"/>
      <c r="GBJ263" s="82"/>
      <c r="GBK263" s="82"/>
      <c r="GBL263" s="82"/>
      <c r="GBM263" s="82"/>
      <c r="GBN263" s="82"/>
      <c r="GBO263" s="82"/>
      <c r="GBP263" s="82"/>
      <c r="GBQ263" s="82"/>
      <c r="GBR263" s="82"/>
      <c r="GBS263" s="82"/>
      <c r="GBT263" s="82"/>
      <c r="GBU263" s="82"/>
      <c r="GBV263" s="82"/>
      <c r="GBW263" s="82"/>
      <c r="GBX263" s="82"/>
      <c r="GBY263" s="82"/>
      <c r="GBZ263" s="82"/>
      <c r="GCA263" s="82"/>
      <c r="GCB263" s="82"/>
      <c r="GCC263" s="82"/>
      <c r="GCD263" s="82"/>
      <c r="GCE263" s="82"/>
      <c r="GCF263" s="82"/>
      <c r="GCG263" s="82"/>
      <c r="GCH263" s="82"/>
      <c r="GCI263" s="82"/>
      <c r="GCJ263" s="82"/>
      <c r="GCK263" s="82"/>
      <c r="GCL263" s="82"/>
      <c r="GCM263" s="82"/>
      <c r="GCN263" s="82"/>
      <c r="GCO263" s="82"/>
      <c r="GCP263" s="82"/>
      <c r="GCQ263" s="82"/>
      <c r="GCR263" s="82"/>
      <c r="GCS263" s="82"/>
      <c r="GCT263" s="82"/>
      <c r="GCU263" s="82"/>
      <c r="GCV263" s="82"/>
      <c r="GCW263" s="82"/>
      <c r="GCX263" s="82"/>
      <c r="GCY263" s="82"/>
      <c r="GCZ263" s="82"/>
      <c r="GDA263" s="82"/>
      <c r="GDB263" s="82"/>
      <c r="GDC263" s="82"/>
      <c r="GDD263" s="82"/>
      <c r="GDE263" s="82"/>
      <c r="GDF263" s="82"/>
      <c r="GDG263" s="82"/>
      <c r="GDH263" s="82"/>
      <c r="GDI263" s="82"/>
      <c r="GDJ263" s="82"/>
      <c r="GDK263" s="82"/>
      <c r="GDL263" s="82"/>
      <c r="GDM263" s="82"/>
      <c r="GDN263" s="82"/>
      <c r="GDO263" s="82"/>
      <c r="GDP263" s="82"/>
      <c r="GDQ263" s="82"/>
      <c r="GDR263" s="82"/>
      <c r="GDS263" s="82"/>
      <c r="GDT263" s="82"/>
      <c r="GDU263" s="82"/>
      <c r="GDV263" s="82"/>
      <c r="GDW263" s="82"/>
      <c r="GDX263" s="82"/>
      <c r="GDY263" s="82"/>
      <c r="GDZ263" s="82"/>
      <c r="GEA263" s="82"/>
      <c r="GEB263" s="82"/>
      <c r="GEC263" s="82"/>
      <c r="GED263" s="82"/>
      <c r="GEE263" s="82"/>
      <c r="GEF263" s="82"/>
      <c r="GEG263" s="82"/>
      <c r="GEH263" s="82"/>
      <c r="GEI263" s="82"/>
      <c r="GEJ263" s="82"/>
      <c r="GEK263" s="82"/>
      <c r="GEL263" s="82"/>
      <c r="GEM263" s="82"/>
      <c r="GEN263" s="82"/>
      <c r="GEO263" s="82"/>
      <c r="GEP263" s="82"/>
      <c r="GEQ263" s="82"/>
      <c r="GER263" s="82"/>
      <c r="GES263" s="82"/>
      <c r="GET263" s="82"/>
      <c r="GEU263" s="82"/>
      <c r="GEV263" s="82"/>
      <c r="GEW263" s="82"/>
      <c r="GEX263" s="82"/>
      <c r="GEY263" s="82"/>
      <c r="GEZ263" s="82"/>
      <c r="GFA263" s="82"/>
      <c r="GFB263" s="82"/>
      <c r="GFC263" s="82"/>
      <c r="GFD263" s="82"/>
      <c r="GFE263" s="82"/>
      <c r="GFF263" s="82"/>
      <c r="GFG263" s="82"/>
      <c r="GFH263" s="82"/>
      <c r="GFI263" s="82"/>
      <c r="GFJ263" s="82"/>
      <c r="GFK263" s="82"/>
      <c r="GFL263" s="82"/>
      <c r="GFM263" s="82"/>
      <c r="GFN263" s="82"/>
      <c r="GFO263" s="82"/>
      <c r="GFP263" s="82"/>
      <c r="GFQ263" s="82"/>
      <c r="GFR263" s="82"/>
      <c r="GFS263" s="82"/>
      <c r="GFT263" s="82"/>
      <c r="GFU263" s="82"/>
      <c r="GFV263" s="82"/>
      <c r="GFW263" s="82"/>
      <c r="GFX263" s="82"/>
      <c r="GFY263" s="82"/>
      <c r="GFZ263" s="82"/>
      <c r="GGA263" s="82"/>
      <c r="GGB263" s="82"/>
      <c r="GGC263" s="82"/>
      <c r="GGD263" s="82"/>
      <c r="GGE263" s="82"/>
      <c r="GGF263" s="82"/>
      <c r="GGG263" s="82"/>
      <c r="GGH263" s="82"/>
      <c r="GGI263" s="82"/>
      <c r="GGJ263" s="82"/>
      <c r="GGK263" s="82"/>
      <c r="GGL263" s="82"/>
      <c r="GGM263" s="82"/>
      <c r="GGN263" s="82"/>
      <c r="GGO263" s="82"/>
      <c r="GGP263" s="82"/>
      <c r="GGQ263" s="82"/>
      <c r="GGR263" s="82"/>
      <c r="GGS263" s="82"/>
      <c r="GGT263" s="82"/>
      <c r="GGU263" s="82"/>
      <c r="GGV263" s="82"/>
      <c r="GGW263" s="82"/>
      <c r="GGX263" s="82"/>
      <c r="GGY263" s="82"/>
      <c r="GGZ263" s="82"/>
      <c r="GHA263" s="82"/>
      <c r="GHB263" s="82"/>
      <c r="GHC263" s="82"/>
      <c r="GHD263" s="82"/>
      <c r="GHE263" s="82"/>
      <c r="GHF263" s="82"/>
      <c r="GHG263" s="82"/>
      <c r="GHH263" s="82"/>
      <c r="GHI263" s="82"/>
      <c r="GHJ263" s="82"/>
      <c r="GHK263" s="82"/>
      <c r="GHL263" s="82"/>
      <c r="GHM263" s="82"/>
      <c r="GHN263" s="82"/>
      <c r="GHO263" s="82"/>
      <c r="GHP263" s="82"/>
      <c r="GHQ263" s="82"/>
      <c r="GHR263" s="82"/>
      <c r="GHS263" s="82"/>
      <c r="GHT263" s="82"/>
      <c r="GHU263" s="82"/>
      <c r="GHV263" s="82"/>
      <c r="GHW263" s="82"/>
      <c r="GHX263" s="82"/>
      <c r="GHY263" s="82"/>
      <c r="GHZ263" s="82"/>
      <c r="GIA263" s="82"/>
      <c r="GIB263" s="82"/>
      <c r="GIC263" s="82"/>
      <c r="GID263" s="82"/>
      <c r="GIE263" s="82"/>
      <c r="GIF263" s="82"/>
      <c r="GIG263" s="82"/>
      <c r="GIH263" s="82"/>
      <c r="GII263" s="82"/>
      <c r="GIJ263" s="82"/>
      <c r="GIK263" s="82"/>
      <c r="GIL263" s="82"/>
      <c r="GIM263" s="82"/>
      <c r="GIN263" s="82"/>
      <c r="GIO263" s="82"/>
      <c r="GIP263" s="82"/>
      <c r="GIQ263" s="82"/>
      <c r="GIR263" s="82"/>
      <c r="GIS263" s="82"/>
      <c r="GIT263" s="82"/>
      <c r="GIU263" s="82"/>
      <c r="GIV263" s="82"/>
      <c r="GIW263" s="82"/>
      <c r="GIX263" s="82"/>
      <c r="GIY263" s="82"/>
      <c r="GIZ263" s="82"/>
      <c r="GJA263" s="82"/>
      <c r="GJB263" s="82"/>
      <c r="GJC263" s="82"/>
      <c r="GJD263" s="82"/>
      <c r="GJE263" s="82"/>
      <c r="GJF263" s="82"/>
      <c r="GJG263" s="82"/>
      <c r="GJH263" s="82"/>
      <c r="GJI263" s="82"/>
      <c r="GJJ263" s="82"/>
      <c r="GJK263" s="82"/>
      <c r="GJL263" s="82"/>
      <c r="GJM263" s="82"/>
      <c r="GJN263" s="82"/>
      <c r="GJO263" s="82"/>
      <c r="GJP263" s="82"/>
      <c r="GJQ263" s="82"/>
      <c r="GJR263" s="82"/>
      <c r="GJS263" s="82"/>
      <c r="GJT263" s="82"/>
      <c r="GJU263" s="82"/>
      <c r="GJV263" s="82"/>
      <c r="GJW263" s="82"/>
      <c r="GJX263" s="82"/>
      <c r="GJY263" s="82"/>
      <c r="GJZ263" s="82"/>
      <c r="GKA263" s="82"/>
      <c r="GKB263" s="82"/>
      <c r="GKC263" s="82"/>
      <c r="GKD263" s="82"/>
      <c r="GKE263" s="82"/>
      <c r="GKF263" s="82"/>
      <c r="GKG263" s="82"/>
      <c r="GKH263" s="82"/>
      <c r="GKI263" s="82"/>
      <c r="GKJ263" s="82"/>
      <c r="GKK263" s="82"/>
      <c r="GKL263" s="82"/>
      <c r="GKM263" s="82"/>
      <c r="GKN263" s="82"/>
      <c r="GKO263" s="82"/>
      <c r="GKP263" s="82"/>
      <c r="GKQ263" s="82"/>
      <c r="GKR263" s="82"/>
      <c r="GKS263" s="82"/>
      <c r="GKT263" s="82"/>
      <c r="GKU263" s="82"/>
      <c r="GKV263" s="82"/>
      <c r="GKW263" s="82"/>
      <c r="GKX263" s="82"/>
      <c r="GKY263" s="82"/>
      <c r="GKZ263" s="82"/>
      <c r="GLA263" s="82"/>
      <c r="GLB263" s="82"/>
      <c r="GLC263" s="82"/>
      <c r="GLD263" s="82"/>
      <c r="GLE263" s="82"/>
      <c r="GLF263" s="82"/>
      <c r="GLG263" s="82"/>
      <c r="GLH263" s="82"/>
      <c r="GLI263" s="82"/>
      <c r="GLJ263" s="82"/>
      <c r="GLK263" s="82"/>
      <c r="GLL263" s="82"/>
      <c r="GLM263" s="82"/>
      <c r="GLN263" s="82"/>
      <c r="GLO263" s="82"/>
      <c r="GLP263" s="82"/>
      <c r="GLQ263" s="82"/>
      <c r="GLR263" s="82"/>
      <c r="GLS263" s="82"/>
      <c r="GLT263" s="82"/>
      <c r="GLU263" s="82"/>
      <c r="GLV263" s="82"/>
      <c r="GLW263" s="82"/>
      <c r="GLX263" s="82"/>
      <c r="GLY263" s="82"/>
      <c r="GLZ263" s="82"/>
      <c r="GMA263" s="82"/>
      <c r="GMB263" s="82"/>
      <c r="GMC263" s="82"/>
      <c r="GMD263" s="82"/>
      <c r="GME263" s="82"/>
      <c r="GMF263" s="82"/>
      <c r="GMG263" s="82"/>
      <c r="GMH263" s="82"/>
      <c r="GMI263" s="82"/>
      <c r="GMJ263" s="82"/>
      <c r="GMK263" s="82"/>
      <c r="GML263" s="82"/>
      <c r="GMM263" s="82"/>
      <c r="GMN263" s="82"/>
      <c r="GMO263" s="82"/>
      <c r="GMP263" s="82"/>
      <c r="GMQ263" s="82"/>
      <c r="GMR263" s="82"/>
      <c r="GMS263" s="82"/>
      <c r="GMT263" s="82"/>
      <c r="GMU263" s="82"/>
      <c r="GMV263" s="82"/>
      <c r="GMW263" s="82"/>
      <c r="GMX263" s="82"/>
      <c r="GMY263" s="82"/>
      <c r="GMZ263" s="82"/>
      <c r="GNA263" s="82"/>
      <c r="GNB263" s="82"/>
      <c r="GNC263" s="82"/>
      <c r="GND263" s="82"/>
      <c r="GNE263" s="82"/>
      <c r="GNF263" s="82"/>
      <c r="GNG263" s="82"/>
      <c r="GNH263" s="82"/>
      <c r="GNI263" s="82"/>
      <c r="GNJ263" s="82"/>
      <c r="GNK263" s="82"/>
      <c r="GNL263" s="82"/>
      <c r="GNM263" s="82"/>
      <c r="GNN263" s="82"/>
      <c r="GNO263" s="82"/>
      <c r="GNP263" s="82"/>
      <c r="GNQ263" s="82"/>
      <c r="GNR263" s="82"/>
      <c r="GNS263" s="82"/>
      <c r="GNT263" s="82"/>
      <c r="GNU263" s="82"/>
      <c r="GNV263" s="82"/>
      <c r="GNW263" s="82"/>
      <c r="GNX263" s="82"/>
      <c r="GNY263" s="82"/>
      <c r="GNZ263" s="82"/>
      <c r="GOA263" s="82"/>
      <c r="GOB263" s="82"/>
      <c r="GOC263" s="82"/>
      <c r="GOD263" s="82"/>
      <c r="GOE263" s="82"/>
      <c r="GOF263" s="82"/>
      <c r="GOG263" s="82"/>
      <c r="GOH263" s="82"/>
      <c r="GOI263" s="82"/>
      <c r="GOJ263" s="82"/>
      <c r="GOK263" s="82"/>
      <c r="GOL263" s="82"/>
      <c r="GOM263" s="82"/>
      <c r="GON263" s="82"/>
      <c r="GOO263" s="82"/>
      <c r="GOP263" s="82"/>
      <c r="GOQ263" s="82"/>
      <c r="GOR263" s="82"/>
      <c r="GOS263" s="82"/>
      <c r="GOT263" s="82"/>
      <c r="GOU263" s="82"/>
      <c r="GOV263" s="82"/>
      <c r="GOW263" s="82"/>
      <c r="GOX263" s="82"/>
      <c r="GOY263" s="82"/>
      <c r="GOZ263" s="82"/>
      <c r="GPA263" s="82"/>
      <c r="GPB263" s="82"/>
      <c r="GPC263" s="82"/>
      <c r="GPD263" s="82"/>
      <c r="GPE263" s="82"/>
      <c r="GPF263" s="82"/>
      <c r="GPG263" s="82"/>
      <c r="GPH263" s="82"/>
      <c r="GPI263" s="82"/>
      <c r="GPJ263" s="82"/>
      <c r="GPK263" s="82"/>
      <c r="GPL263" s="82"/>
      <c r="GPM263" s="82"/>
      <c r="GPN263" s="82"/>
      <c r="GPO263" s="82"/>
      <c r="GPP263" s="82"/>
      <c r="GPQ263" s="82"/>
      <c r="GPR263" s="82"/>
      <c r="GPS263" s="82"/>
      <c r="GPT263" s="82"/>
      <c r="GPU263" s="82"/>
      <c r="GPV263" s="82"/>
      <c r="GPW263" s="82"/>
      <c r="GPX263" s="82"/>
      <c r="GPY263" s="82"/>
      <c r="GPZ263" s="82"/>
      <c r="GQA263" s="82"/>
      <c r="GQB263" s="82"/>
      <c r="GQC263" s="82"/>
      <c r="GQD263" s="82"/>
      <c r="GQE263" s="82"/>
      <c r="GQF263" s="82"/>
      <c r="GQG263" s="82"/>
      <c r="GQH263" s="82"/>
      <c r="GQI263" s="82"/>
      <c r="GQJ263" s="82"/>
      <c r="GQK263" s="82"/>
      <c r="GQL263" s="82"/>
      <c r="GQM263" s="82"/>
      <c r="GQN263" s="82"/>
      <c r="GQO263" s="82"/>
      <c r="GQP263" s="82"/>
      <c r="GQQ263" s="82"/>
      <c r="GQR263" s="82"/>
      <c r="GQS263" s="82"/>
      <c r="GQT263" s="82"/>
      <c r="GQU263" s="82"/>
      <c r="GQV263" s="82"/>
      <c r="GQW263" s="82"/>
      <c r="GQX263" s="82"/>
      <c r="GQY263" s="82"/>
      <c r="GQZ263" s="82"/>
      <c r="GRA263" s="82"/>
      <c r="GRB263" s="82"/>
      <c r="GRC263" s="82"/>
      <c r="GRD263" s="82"/>
      <c r="GRE263" s="82"/>
      <c r="GRF263" s="82"/>
      <c r="GRG263" s="82"/>
      <c r="GRH263" s="82"/>
      <c r="GRI263" s="82"/>
      <c r="GRJ263" s="82"/>
      <c r="GRK263" s="82"/>
      <c r="GRL263" s="82"/>
      <c r="GRM263" s="82"/>
      <c r="GRN263" s="82"/>
      <c r="GRO263" s="82"/>
      <c r="GRP263" s="82"/>
      <c r="GRQ263" s="82"/>
      <c r="GRR263" s="82"/>
      <c r="GRS263" s="82"/>
      <c r="GRT263" s="82"/>
      <c r="GRU263" s="82"/>
      <c r="GRV263" s="82"/>
      <c r="GRW263" s="82"/>
      <c r="GRX263" s="82"/>
      <c r="GRY263" s="82"/>
      <c r="GRZ263" s="82"/>
      <c r="GSA263" s="82"/>
      <c r="GSB263" s="82"/>
      <c r="GSC263" s="82"/>
      <c r="GSD263" s="82"/>
      <c r="GSE263" s="82"/>
      <c r="GSF263" s="82"/>
      <c r="GSG263" s="82"/>
      <c r="GSH263" s="82"/>
      <c r="GSI263" s="82"/>
      <c r="GSJ263" s="82"/>
      <c r="GSK263" s="82"/>
      <c r="GSL263" s="82"/>
      <c r="GSM263" s="82"/>
      <c r="GSN263" s="82"/>
      <c r="GSO263" s="82"/>
      <c r="GSP263" s="82"/>
      <c r="GSQ263" s="82"/>
      <c r="GSR263" s="82"/>
      <c r="GSS263" s="82"/>
      <c r="GST263" s="82"/>
      <c r="GSU263" s="82"/>
      <c r="GSV263" s="82"/>
      <c r="GSW263" s="82"/>
      <c r="GSX263" s="82"/>
      <c r="GSY263" s="82"/>
      <c r="GSZ263" s="82"/>
      <c r="GTA263" s="82"/>
      <c r="GTB263" s="82"/>
      <c r="GTC263" s="82"/>
      <c r="GTD263" s="82"/>
      <c r="GTE263" s="82"/>
      <c r="GTF263" s="82"/>
      <c r="GTG263" s="82"/>
      <c r="GTH263" s="82"/>
      <c r="GTI263" s="82"/>
      <c r="GTJ263" s="82"/>
      <c r="GTK263" s="82"/>
      <c r="GTL263" s="82"/>
      <c r="GTM263" s="82"/>
      <c r="GTN263" s="82"/>
      <c r="GTO263" s="82"/>
      <c r="GTP263" s="82"/>
      <c r="GTQ263" s="82"/>
      <c r="GTR263" s="82"/>
      <c r="GTS263" s="82"/>
      <c r="GTT263" s="82"/>
      <c r="GTU263" s="82"/>
      <c r="GTV263" s="82"/>
      <c r="GTW263" s="82"/>
      <c r="GTX263" s="82"/>
      <c r="GTY263" s="82"/>
      <c r="GTZ263" s="82"/>
      <c r="GUA263" s="82"/>
      <c r="GUB263" s="82"/>
      <c r="GUC263" s="82"/>
      <c r="GUD263" s="82"/>
      <c r="GUE263" s="82"/>
      <c r="GUF263" s="82"/>
      <c r="GUG263" s="82"/>
      <c r="GUH263" s="82"/>
      <c r="GUI263" s="82"/>
      <c r="GUJ263" s="82"/>
      <c r="GUK263" s="82"/>
      <c r="GUL263" s="82"/>
      <c r="GUM263" s="82"/>
      <c r="GUN263" s="82"/>
      <c r="GUO263" s="82"/>
      <c r="GUP263" s="82"/>
      <c r="GUQ263" s="82"/>
      <c r="GUR263" s="82"/>
      <c r="GUS263" s="82"/>
      <c r="GUT263" s="82"/>
      <c r="GUU263" s="82"/>
      <c r="GUV263" s="82"/>
      <c r="GUW263" s="82"/>
      <c r="GUX263" s="82"/>
      <c r="GUY263" s="82"/>
      <c r="GUZ263" s="82"/>
      <c r="GVA263" s="82"/>
      <c r="GVB263" s="82"/>
      <c r="GVC263" s="82"/>
      <c r="GVD263" s="82"/>
      <c r="GVE263" s="82"/>
      <c r="GVF263" s="82"/>
      <c r="GVG263" s="82"/>
      <c r="GVH263" s="82"/>
      <c r="GVI263" s="82"/>
      <c r="GVJ263" s="82"/>
      <c r="GVK263" s="82"/>
      <c r="GVL263" s="82"/>
      <c r="GVM263" s="82"/>
      <c r="GVN263" s="82"/>
      <c r="GVO263" s="82"/>
      <c r="GVP263" s="82"/>
      <c r="GVQ263" s="82"/>
      <c r="GVR263" s="82"/>
      <c r="GVS263" s="82"/>
      <c r="GVT263" s="82"/>
      <c r="GVU263" s="82"/>
      <c r="GVV263" s="82"/>
      <c r="GVW263" s="82"/>
      <c r="GVX263" s="82"/>
      <c r="GVY263" s="82"/>
      <c r="GVZ263" s="82"/>
      <c r="GWA263" s="82"/>
      <c r="GWB263" s="82"/>
      <c r="GWC263" s="82"/>
      <c r="GWD263" s="82"/>
      <c r="GWE263" s="82"/>
      <c r="GWF263" s="82"/>
      <c r="GWG263" s="82"/>
      <c r="GWH263" s="82"/>
      <c r="GWI263" s="82"/>
      <c r="GWJ263" s="82"/>
      <c r="GWK263" s="82"/>
      <c r="GWL263" s="82"/>
      <c r="GWM263" s="82"/>
      <c r="GWN263" s="82"/>
      <c r="GWO263" s="82"/>
      <c r="GWP263" s="82"/>
      <c r="GWQ263" s="82"/>
      <c r="GWR263" s="82"/>
      <c r="GWS263" s="82"/>
      <c r="GWT263" s="82"/>
      <c r="GWU263" s="82"/>
      <c r="GWV263" s="82"/>
      <c r="GWW263" s="82"/>
      <c r="GWX263" s="82"/>
      <c r="GWY263" s="82"/>
      <c r="GWZ263" s="82"/>
      <c r="GXA263" s="82"/>
      <c r="GXB263" s="82"/>
      <c r="GXC263" s="82"/>
      <c r="GXD263" s="82"/>
      <c r="GXE263" s="82"/>
      <c r="GXF263" s="82"/>
      <c r="GXG263" s="82"/>
      <c r="GXH263" s="82"/>
      <c r="GXI263" s="82"/>
      <c r="GXJ263" s="82"/>
      <c r="GXK263" s="82"/>
      <c r="GXL263" s="82"/>
      <c r="GXM263" s="82"/>
      <c r="GXN263" s="82"/>
      <c r="GXO263" s="82"/>
      <c r="GXP263" s="82"/>
      <c r="GXQ263" s="82"/>
      <c r="GXR263" s="82"/>
      <c r="GXS263" s="82"/>
      <c r="GXT263" s="82"/>
      <c r="GXU263" s="82"/>
      <c r="GXV263" s="82"/>
      <c r="GXW263" s="82"/>
      <c r="GXX263" s="82"/>
      <c r="GXY263" s="82"/>
      <c r="GXZ263" s="82"/>
      <c r="GYA263" s="82"/>
      <c r="GYB263" s="82"/>
      <c r="GYC263" s="82"/>
      <c r="GYD263" s="82"/>
      <c r="GYE263" s="82"/>
      <c r="GYF263" s="82"/>
      <c r="GYG263" s="82"/>
      <c r="GYH263" s="82"/>
      <c r="GYI263" s="82"/>
      <c r="GYJ263" s="82"/>
      <c r="GYK263" s="82"/>
      <c r="GYL263" s="82"/>
      <c r="GYM263" s="82"/>
      <c r="GYN263" s="82"/>
      <c r="GYO263" s="82"/>
      <c r="GYP263" s="82"/>
      <c r="GYQ263" s="82"/>
      <c r="GYR263" s="82"/>
      <c r="GYS263" s="82"/>
      <c r="GYT263" s="82"/>
      <c r="GYU263" s="82"/>
      <c r="GYV263" s="82"/>
      <c r="GYW263" s="82"/>
      <c r="GYX263" s="82"/>
      <c r="GYY263" s="82"/>
      <c r="GYZ263" s="82"/>
      <c r="GZA263" s="82"/>
      <c r="GZB263" s="82"/>
      <c r="GZC263" s="82"/>
      <c r="GZD263" s="82"/>
      <c r="GZE263" s="82"/>
      <c r="GZF263" s="82"/>
      <c r="GZG263" s="82"/>
      <c r="GZH263" s="82"/>
      <c r="GZI263" s="82"/>
      <c r="GZJ263" s="82"/>
      <c r="GZK263" s="82"/>
      <c r="GZL263" s="82"/>
      <c r="GZM263" s="82"/>
      <c r="GZN263" s="82"/>
      <c r="GZO263" s="82"/>
      <c r="GZP263" s="82"/>
      <c r="GZQ263" s="82"/>
      <c r="GZR263" s="82"/>
      <c r="GZS263" s="82"/>
      <c r="GZT263" s="82"/>
      <c r="GZU263" s="82"/>
      <c r="GZV263" s="82"/>
      <c r="GZW263" s="82"/>
      <c r="GZX263" s="82"/>
      <c r="GZY263" s="82"/>
      <c r="GZZ263" s="82"/>
      <c r="HAA263" s="82"/>
      <c r="HAB263" s="82"/>
      <c r="HAC263" s="82"/>
      <c r="HAD263" s="82"/>
      <c r="HAE263" s="82"/>
      <c r="HAF263" s="82"/>
      <c r="HAG263" s="82"/>
      <c r="HAH263" s="82"/>
      <c r="HAI263" s="82"/>
      <c r="HAJ263" s="82"/>
      <c r="HAK263" s="82"/>
      <c r="HAL263" s="82"/>
      <c r="HAM263" s="82"/>
      <c r="HAN263" s="82"/>
      <c r="HAO263" s="82"/>
      <c r="HAP263" s="82"/>
      <c r="HAQ263" s="82"/>
      <c r="HAR263" s="82"/>
      <c r="HAS263" s="82"/>
      <c r="HAT263" s="82"/>
      <c r="HAU263" s="82"/>
      <c r="HAV263" s="82"/>
      <c r="HAW263" s="82"/>
      <c r="HAX263" s="82"/>
      <c r="HAY263" s="82"/>
      <c r="HAZ263" s="82"/>
      <c r="HBA263" s="82"/>
      <c r="HBB263" s="82"/>
      <c r="HBC263" s="82"/>
      <c r="HBD263" s="82"/>
      <c r="HBE263" s="82"/>
      <c r="HBF263" s="82"/>
      <c r="HBG263" s="82"/>
      <c r="HBH263" s="82"/>
      <c r="HBI263" s="82"/>
      <c r="HBJ263" s="82"/>
      <c r="HBK263" s="82"/>
      <c r="HBL263" s="82"/>
      <c r="HBM263" s="82"/>
      <c r="HBN263" s="82"/>
      <c r="HBO263" s="82"/>
      <c r="HBP263" s="82"/>
      <c r="HBQ263" s="82"/>
      <c r="HBR263" s="82"/>
      <c r="HBS263" s="82"/>
      <c r="HBT263" s="82"/>
      <c r="HBU263" s="82"/>
      <c r="HBV263" s="82"/>
      <c r="HBW263" s="82"/>
      <c r="HBX263" s="82"/>
      <c r="HBY263" s="82"/>
      <c r="HBZ263" s="82"/>
      <c r="HCA263" s="82"/>
      <c r="HCB263" s="82"/>
      <c r="HCC263" s="82"/>
      <c r="HCD263" s="82"/>
      <c r="HCE263" s="82"/>
      <c r="HCF263" s="82"/>
      <c r="HCG263" s="82"/>
      <c r="HCH263" s="82"/>
      <c r="HCI263" s="82"/>
      <c r="HCJ263" s="82"/>
      <c r="HCK263" s="82"/>
      <c r="HCL263" s="82"/>
      <c r="HCM263" s="82"/>
      <c r="HCN263" s="82"/>
      <c r="HCO263" s="82"/>
      <c r="HCP263" s="82"/>
      <c r="HCQ263" s="82"/>
      <c r="HCR263" s="82"/>
      <c r="HCS263" s="82"/>
      <c r="HCT263" s="82"/>
      <c r="HCU263" s="82"/>
      <c r="HCV263" s="82"/>
      <c r="HCW263" s="82"/>
      <c r="HCX263" s="82"/>
      <c r="HCY263" s="82"/>
      <c r="HCZ263" s="82"/>
      <c r="HDA263" s="82"/>
      <c r="HDB263" s="82"/>
      <c r="HDC263" s="82"/>
      <c r="HDD263" s="82"/>
      <c r="HDE263" s="82"/>
      <c r="HDF263" s="82"/>
      <c r="HDG263" s="82"/>
      <c r="HDH263" s="82"/>
      <c r="HDI263" s="82"/>
      <c r="HDJ263" s="82"/>
      <c r="HDK263" s="82"/>
      <c r="HDL263" s="82"/>
      <c r="HDM263" s="82"/>
      <c r="HDN263" s="82"/>
      <c r="HDO263" s="82"/>
      <c r="HDP263" s="82"/>
      <c r="HDQ263" s="82"/>
      <c r="HDR263" s="82"/>
      <c r="HDS263" s="82"/>
      <c r="HDT263" s="82"/>
      <c r="HDU263" s="82"/>
      <c r="HDV263" s="82"/>
      <c r="HDW263" s="82"/>
      <c r="HDX263" s="82"/>
      <c r="HDY263" s="82"/>
      <c r="HDZ263" s="82"/>
      <c r="HEA263" s="82"/>
      <c r="HEB263" s="82"/>
      <c r="HEC263" s="82"/>
      <c r="HED263" s="82"/>
      <c r="HEE263" s="82"/>
      <c r="HEF263" s="82"/>
      <c r="HEG263" s="82"/>
      <c r="HEH263" s="82"/>
      <c r="HEI263" s="82"/>
      <c r="HEJ263" s="82"/>
      <c r="HEK263" s="82"/>
      <c r="HEL263" s="82"/>
      <c r="HEM263" s="82"/>
      <c r="HEN263" s="82"/>
      <c r="HEO263" s="82"/>
      <c r="HEP263" s="82"/>
      <c r="HEQ263" s="82"/>
      <c r="HER263" s="82"/>
      <c r="HES263" s="82"/>
      <c r="HET263" s="82"/>
      <c r="HEU263" s="82"/>
      <c r="HEV263" s="82"/>
      <c r="HEW263" s="82"/>
      <c r="HEX263" s="82"/>
      <c r="HEY263" s="82"/>
      <c r="HEZ263" s="82"/>
      <c r="HFA263" s="82"/>
      <c r="HFB263" s="82"/>
      <c r="HFC263" s="82"/>
      <c r="HFD263" s="82"/>
      <c r="HFE263" s="82"/>
      <c r="HFF263" s="82"/>
      <c r="HFG263" s="82"/>
      <c r="HFH263" s="82"/>
      <c r="HFI263" s="82"/>
      <c r="HFJ263" s="82"/>
      <c r="HFK263" s="82"/>
      <c r="HFL263" s="82"/>
      <c r="HFM263" s="82"/>
      <c r="HFN263" s="82"/>
      <c r="HFO263" s="82"/>
      <c r="HFP263" s="82"/>
      <c r="HFQ263" s="82"/>
      <c r="HFR263" s="82"/>
      <c r="HFS263" s="82"/>
      <c r="HFT263" s="82"/>
      <c r="HFU263" s="82"/>
      <c r="HFV263" s="82"/>
      <c r="HFW263" s="82"/>
      <c r="HFX263" s="82"/>
      <c r="HFY263" s="82"/>
      <c r="HFZ263" s="82"/>
      <c r="HGA263" s="82"/>
      <c r="HGB263" s="82"/>
      <c r="HGC263" s="82"/>
      <c r="HGD263" s="82"/>
      <c r="HGE263" s="82"/>
      <c r="HGF263" s="82"/>
      <c r="HGG263" s="82"/>
      <c r="HGH263" s="82"/>
      <c r="HGI263" s="82"/>
      <c r="HGJ263" s="82"/>
      <c r="HGK263" s="82"/>
      <c r="HGL263" s="82"/>
      <c r="HGM263" s="82"/>
      <c r="HGN263" s="82"/>
      <c r="HGO263" s="82"/>
      <c r="HGP263" s="82"/>
      <c r="HGQ263" s="82"/>
      <c r="HGR263" s="82"/>
      <c r="HGS263" s="82"/>
      <c r="HGT263" s="82"/>
      <c r="HGU263" s="82"/>
      <c r="HGV263" s="82"/>
      <c r="HGW263" s="82"/>
      <c r="HGX263" s="82"/>
      <c r="HGY263" s="82"/>
      <c r="HGZ263" s="82"/>
      <c r="HHA263" s="82"/>
      <c r="HHB263" s="82"/>
      <c r="HHC263" s="82"/>
      <c r="HHD263" s="82"/>
      <c r="HHE263" s="82"/>
      <c r="HHF263" s="82"/>
      <c r="HHG263" s="82"/>
      <c r="HHH263" s="82"/>
      <c r="HHI263" s="82"/>
      <c r="HHJ263" s="82"/>
      <c r="HHK263" s="82"/>
      <c r="HHL263" s="82"/>
      <c r="HHM263" s="82"/>
      <c r="HHN263" s="82"/>
      <c r="HHO263" s="82"/>
      <c r="HHP263" s="82"/>
      <c r="HHQ263" s="82"/>
      <c r="HHR263" s="82"/>
      <c r="HHS263" s="82"/>
      <c r="HHT263" s="82"/>
      <c r="HHU263" s="82"/>
      <c r="HHV263" s="82"/>
      <c r="HHW263" s="82"/>
      <c r="HHX263" s="82"/>
      <c r="HHY263" s="82"/>
      <c r="HHZ263" s="82"/>
      <c r="HIA263" s="82"/>
      <c r="HIB263" s="82"/>
      <c r="HIC263" s="82"/>
      <c r="HID263" s="82"/>
      <c r="HIE263" s="82"/>
      <c r="HIF263" s="82"/>
      <c r="HIG263" s="82"/>
      <c r="HIH263" s="82"/>
      <c r="HII263" s="82"/>
      <c r="HIJ263" s="82"/>
      <c r="HIK263" s="82"/>
      <c r="HIL263" s="82"/>
      <c r="HIM263" s="82"/>
      <c r="HIN263" s="82"/>
      <c r="HIO263" s="82"/>
      <c r="HIP263" s="82"/>
      <c r="HIQ263" s="82"/>
      <c r="HIR263" s="82"/>
      <c r="HIS263" s="82"/>
      <c r="HIT263" s="82"/>
      <c r="HIU263" s="82"/>
      <c r="HIV263" s="82"/>
      <c r="HIW263" s="82"/>
      <c r="HIX263" s="82"/>
      <c r="HIY263" s="82"/>
      <c r="HIZ263" s="82"/>
      <c r="HJA263" s="82"/>
      <c r="HJB263" s="82"/>
      <c r="HJC263" s="82"/>
      <c r="HJD263" s="82"/>
      <c r="HJE263" s="82"/>
      <c r="HJF263" s="82"/>
      <c r="HJG263" s="82"/>
      <c r="HJH263" s="82"/>
      <c r="HJI263" s="82"/>
      <c r="HJJ263" s="82"/>
      <c r="HJK263" s="82"/>
      <c r="HJL263" s="82"/>
      <c r="HJM263" s="82"/>
      <c r="HJN263" s="82"/>
      <c r="HJO263" s="82"/>
      <c r="HJP263" s="82"/>
      <c r="HJQ263" s="82"/>
      <c r="HJR263" s="82"/>
      <c r="HJS263" s="82"/>
      <c r="HJT263" s="82"/>
      <c r="HJU263" s="82"/>
      <c r="HJV263" s="82"/>
      <c r="HJW263" s="82"/>
      <c r="HJX263" s="82"/>
      <c r="HJY263" s="82"/>
      <c r="HJZ263" s="82"/>
      <c r="HKA263" s="82"/>
      <c r="HKB263" s="82"/>
      <c r="HKC263" s="82"/>
      <c r="HKD263" s="82"/>
      <c r="HKE263" s="82"/>
      <c r="HKF263" s="82"/>
      <c r="HKG263" s="82"/>
      <c r="HKH263" s="82"/>
      <c r="HKI263" s="82"/>
      <c r="HKJ263" s="82"/>
      <c r="HKK263" s="82"/>
      <c r="HKL263" s="82"/>
      <c r="HKM263" s="82"/>
      <c r="HKN263" s="82"/>
      <c r="HKO263" s="82"/>
      <c r="HKP263" s="82"/>
      <c r="HKQ263" s="82"/>
      <c r="HKR263" s="82"/>
      <c r="HKS263" s="82"/>
      <c r="HKT263" s="82"/>
      <c r="HKU263" s="82"/>
      <c r="HKV263" s="82"/>
      <c r="HKW263" s="82"/>
      <c r="HKX263" s="82"/>
      <c r="HKY263" s="82"/>
      <c r="HKZ263" s="82"/>
      <c r="HLA263" s="82"/>
      <c r="HLB263" s="82"/>
      <c r="HLC263" s="82"/>
      <c r="HLD263" s="82"/>
      <c r="HLE263" s="82"/>
      <c r="HLF263" s="82"/>
      <c r="HLG263" s="82"/>
      <c r="HLH263" s="82"/>
      <c r="HLI263" s="82"/>
      <c r="HLJ263" s="82"/>
      <c r="HLK263" s="82"/>
      <c r="HLL263" s="82"/>
      <c r="HLM263" s="82"/>
      <c r="HLN263" s="82"/>
      <c r="HLO263" s="82"/>
      <c r="HLP263" s="82"/>
      <c r="HLQ263" s="82"/>
      <c r="HLR263" s="82"/>
      <c r="HLS263" s="82"/>
      <c r="HLT263" s="82"/>
      <c r="HLU263" s="82"/>
      <c r="HLV263" s="82"/>
      <c r="HLW263" s="82"/>
      <c r="HLX263" s="82"/>
      <c r="HLY263" s="82"/>
      <c r="HLZ263" s="82"/>
      <c r="HMA263" s="82"/>
      <c r="HMB263" s="82"/>
      <c r="HMC263" s="82"/>
      <c r="HMD263" s="82"/>
      <c r="HME263" s="82"/>
      <c r="HMF263" s="82"/>
      <c r="HMG263" s="82"/>
      <c r="HMH263" s="82"/>
      <c r="HMI263" s="82"/>
      <c r="HMJ263" s="82"/>
      <c r="HMK263" s="82"/>
      <c r="HML263" s="82"/>
      <c r="HMM263" s="82"/>
      <c r="HMN263" s="82"/>
      <c r="HMO263" s="82"/>
      <c r="HMP263" s="82"/>
      <c r="HMQ263" s="82"/>
      <c r="HMR263" s="82"/>
      <c r="HMS263" s="82"/>
      <c r="HMT263" s="82"/>
      <c r="HMU263" s="82"/>
      <c r="HMV263" s="82"/>
      <c r="HMW263" s="82"/>
      <c r="HMX263" s="82"/>
      <c r="HMY263" s="82"/>
      <c r="HMZ263" s="82"/>
      <c r="HNA263" s="82"/>
      <c r="HNB263" s="82"/>
      <c r="HNC263" s="82"/>
      <c r="HND263" s="82"/>
      <c r="HNE263" s="82"/>
      <c r="HNF263" s="82"/>
      <c r="HNG263" s="82"/>
      <c r="HNH263" s="82"/>
      <c r="HNI263" s="82"/>
      <c r="HNJ263" s="82"/>
      <c r="HNK263" s="82"/>
      <c r="HNL263" s="82"/>
      <c r="HNM263" s="82"/>
      <c r="HNN263" s="82"/>
      <c r="HNO263" s="82"/>
      <c r="HNP263" s="82"/>
      <c r="HNQ263" s="82"/>
      <c r="HNR263" s="82"/>
      <c r="HNS263" s="82"/>
      <c r="HNT263" s="82"/>
      <c r="HNU263" s="82"/>
      <c r="HNV263" s="82"/>
      <c r="HNW263" s="82"/>
      <c r="HNX263" s="82"/>
      <c r="HNY263" s="82"/>
      <c r="HNZ263" s="82"/>
      <c r="HOA263" s="82"/>
      <c r="HOB263" s="82"/>
      <c r="HOC263" s="82"/>
      <c r="HOD263" s="82"/>
      <c r="HOE263" s="82"/>
      <c r="HOF263" s="82"/>
      <c r="HOG263" s="82"/>
      <c r="HOH263" s="82"/>
      <c r="HOI263" s="82"/>
      <c r="HOJ263" s="82"/>
      <c r="HOK263" s="82"/>
      <c r="HOL263" s="82"/>
      <c r="HOM263" s="82"/>
      <c r="HON263" s="82"/>
      <c r="HOO263" s="82"/>
      <c r="HOP263" s="82"/>
      <c r="HOQ263" s="82"/>
      <c r="HOR263" s="82"/>
      <c r="HOS263" s="82"/>
      <c r="HOT263" s="82"/>
      <c r="HOU263" s="82"/>
      <c r="HOV263" s="82"/>
      <c r="HOW263" s="82"/>
      <c r="HOX263" s="82"/>
      <c r="HOY263" s="82"/>
      <c r="HOZ263" s="82"/>
      <c r="HPA263" s="82"/>
      <c r="HPB263" s="82"/>
      <c r="HPC263" s="82"/>
      <c r="HPD263" s="82"/>
      <c r="HPE263" s="82"/>
      <c r="HPF263" s="82"/>
      <c r="HPG263" s="82"/>
      <c r="HPH263" s="82"/>
      <c r="HPI263" s="82"/>
      <c r="HPJ263" s="82"/>
      <c r="HPK263" s="82"/>
      <c r="HPL263" s="82"/>
      <c r="HPM263" s="82"/>
      <c r="HPN263" s="82"/>
      <c r="HPO263" s="82"/>
      <c r="HPP263" s="82"/>
      <c r="HPQ263" s="82"/>
      <c r="HPR263" s="82"/>
      <c r="HPS263" s="82"/>
      <c r="HPT263" s="82"/>
      <c r="HPU263" s="82"/>
      <c r="HPV263" s="82"/>
      <c r="HPW263" s="82"/>
      <c r="HPX263" s="82"/>
      <c r="HPY263" s="82"/>
      <c r="HPZ263" s="82"/>
      <c r="HQA263" s="82"/>
      <c r="HQB263" s="82"/>
      <c r="HQC263" s="82"/>
      <c r="HQD263" s="82"/>
      <c r="HQE263" s="82"/>
      <c r="HQF263" s="82"/>
      <c r="HQG263" s="82"/>
      <c r="HQH263" s="82"/>
      <c r="HQI263" s="82"/>
      <c r="HQJ263" s="82"/>
      <c r="HQK263" s="82"/>
      <c r="HQL263" s="82"/>
      <c r="HQM263" s="82"/>
      <c r="HQN263" s="82"/>
      <c r="HQO263" s="82"/>
      <c r="HQP263" s="82"/>
      <c r="HQQ263" s="82"/>
      <c r="HQR263" s="82"/>
      <c r="HQS263" s="82"/>
      <c r="HQT263" s="82"/>
      <c r="HQU263" s="82"/>
      <c r="HQV263" s="82"/>
      <c r="HQW263" s="82"/>
      <c r="HQX263" s="82"/>
      <c r="HQY263" s="82"/>
      <c r="HQZ263" s="82"/>
      <c r="HRA263" s="82"/>
      <c r="HRB263" s="82"/>
      <c r="HRC263" s="82"/>
      <c r="HRD263" s="82"/>
      <c r="HRE263" s="82"/>
      <c r="HRF263" s="82"/>
      <c r="HRG263" s="82"/>
      <c r="HRH263" s="82"/>
      <c r="HRI263" s="82"/>
      <c r="HRJ263" s="82"/>
      <c r="HRK263" s="82"/>
      <c r="HRL263" s="82"/>
      <c r="HRM263" s="82"/>
      <c r="HRN263" s="82"/>
      <c r="HRO263" s="82"/>
      <c r="HRP263" s="82"/>
      <c r="HRQ263" s="82"/>
      <c r="HRR263" s="82"/>
      <c r="HRS263" s="82"/>
      <c r="HRT263" s="82"/>
      <c r="HRU263" s="82"/>
      <c r="HRV263" s="82"/>
      <c r="HRW263" s="82"/>
      <c r="HRX263" s="82"/>
      <c r="HRY263" s="82"/>
      <c r="HRZ263" s="82"/>
      <c r="HSA263" s="82"/>
      <c r="HSB263" s="82"/>
      <c r="HSC263" s="82"/>
      <c r="HSD263" s="82"/>
      <c r="HSE263" s="82"/>
      <c r="HSF263" s="82"/>
      <c r="HSG263" s="82"/>
      <c r="HSH263" s="82"/>
      <c r="HSI263" s="82"/>
      <c r="HSJ263" s="82"/>
      <c r="HSK263" s="82"/>
      <c r="HSL263" s="82"/>
      <c r="HSM263" s="82"/>
      <c r="HSN263" s="82"/>
      <c r="HSO263" s="82"/>
      <c r="HSP263" s="82"/>
      <c r="HSQ263" s="82"/>
      <c r="HSR263" s="82"/>
      <c r="HSS263" s="82"/>
      <c r="HST263" s="82"/>
      <c r="HSU263" s="82"/>
      <c r="HSV263" s="82"/>
      <c r="HSW263" s="82"/>
      <c r="HSX263" s="82"/>
      <c r="HSY263" s="82"/>
      <c r="HSZ263" s="82"/>
      <c r="HTA263" s="82"/>
      <c r="HTB263" s="82"/>
      <c r="HTC263" s="82"/>
      <c r="HTD263" s="82"/>
      <c r="HTE263" s="82"/>
      <c r="HTF263" s="82"/>
      <c r="HTG263" s="82"/>
      <c r="HTH263" s="82"/>
      <c r="HTI263" s="82"/>
      <c r="HTJ263" s="82"/>
      <c r="HTK263" s="82"/>
      <c r="HTL263" s="82"/>
      <c r="HTM263" s="82"/>
      <c r="HTN263" s="82"/>
      <c r="HTO263" s="82"/>
      <c r="HTP263" s="82"/>
      <c r="HTQ263" s="82"/>
      <c r="HTR263" s="82"/>
      <c r="HTS263" s="82"/>
      <c r="HTT263" s="82"/>
      <c r="HTU263" s="82"/>
      <c r="HTV263" s="82"/>
      <c r="HTW263" s="82"/>
      <c r="HTX263" s="82"/>
      <c r="HTY263" s="82"/>
      <c r="HTZ263" s="82"/>
      <c r="HUA263" s="82"/>
      <c r="HUB263" s="82"/>
      <c r="HUC263" s="82"/>
      <c r="HUD263" s="82"/>
      <c r="HUE263" s="82"/>
      <c r="HUF263" s="82"/>
      <c r="HUG263" s="82"/>
      <c r="HUH263" s="82"/>
      <c r="HUI263" s="82"/>
      <c r="HUJ263" s="82"/>
      <c r="HUK263" s="82"/>
      <c r="HUL263" s="82"/>
      <c r="HUM263" s="82"/>
      <c r="HUN263" s="82"/>
      <c r="HUO263" s="82"/>
      <c r="HUP263" s="82"/>
      <c r="HUQ263" s="82"/>
      <c r="HUR263" s="82"/>
      <c r="HUS263" s="82"/>
      <c r="HUT263" s="82"/>
      <c r="HUU263" s="82"/>
      <c r="HUV263" s="82"/>
      <c r="HUW263" s="82"/>
      <c r="HUX263" s="82"/>
      <c r="HUY263" s="82"/>
      <c r="HUZ263" s="82"/>
      <c r="HVA263" s="82"/>
      <c r="HVB263" s="82"/>
      <c r="HVC263" s="82"/>
      <c r="HVD263" s="82"/>
      <c r="HVE263" s="82"/>
      <c r="HVF263" s="82"/>
      <c r="HVG263" s="82"/>
      <c r="HVH263" s="82"/>
      <c r="HVI263" s="82"/>
      <c r="HVJ263" s="82"/>
      <c r="HVK263" s="82"/>
      <c r="HVL263" s="82"/>
      <c r="HVM263" s="82"/>
      <c r="HVN263" s="82"/>
      <c r="HVO263" s="82"/>
      <c r="HVP263" s="82"/>
      <c r="HVQ263" s="82"/>
      <c r="HVR263" s="82"/>
      <c r="HVS263" s="82"/>
      <c r="HVT263" s="82"/>
      <c r="HVU263" s="82"/>
      <c r="HVV263" s="82"/>
      <c r="HVW263" s="82"/>
      <c r="HVX263" s="82"/>
      <c r="HVY263" s="82"/>
      <c r="HVZ263" s="82"/>
      <c r="HWA263" s="82"/>
      <c r="HWB263" s="82"/>
      <c r="HWC263" s="82"/>
      <c r="HWD263" s="82"/>
      <c r="HWE263" s="82"/>
      <c r="HWF263" s="82"/>
      <c r="HWG263" s="82"/>
      <c r="HWH263" s="82"/>
      <c r="HWI263" s="82"/>
      <c r="HWJ263" s="82"/>
      <c r="HWK263" s="82"/>
      <c r="HWL263" s="82"/>
      <c r="HWM263" s="82"/>
      <c r="HWN263" s="82"/>
      <c r="HWO263" s="82"/>
      <c r="HWP263" s="82"/>
      <c r="HWQ263" s="82"/>
      <c r="HWR263" s="82"/>
      <c r="HWS263" s="82"/>
      <c r="HWT263" s="82"/>
      <c r="HWU263" s="82"/>
      <c r="HWV263" s="82"/>
      <c r="HWW263" s="82"/>
      <c r="HWX263" s="82"/>
      <c r="HWY263" s="82"/>
      <c r="HWZ263" s="82"/>
      <c r="HXA263" s="82"/>
      <c r="HXB263" s="82"/>
      <c r="HXC263" s="82"/>
      <c r="HXD263" s="82"/>
      <c r="HXE263" s="82"/>
      <c r="HXF263" s="82"/>
      <c r="HXG263" s="82"/>
      <c r="HXH263" s="82"/>
      <c r="HXI263" s="82"/>
      <c r="HXJ263" s="82"/>
      <c r="HXK263" s="82"/>
      <c r="HXL263" s="82"/>
      <c r="HXM263" s="82"/>
      <c r="HXN263" s="82"/>
      <c r="HXO263" s="82"/>
      <c r="HXP263" s="82"/>
      <c r="HXQ263" s="82"/>
      <c r="HXR263" s="82"/>
      <c r="HXS263" s="82"/>
      <c r="HXT263" s="82"/>
      <c r="HXU263" s="82"/>
      <c r="HXV263" s="82"/>
      <c r="HXW263" s="82"/>
      <c r="HXX263" s="82"/>
      <c r="HXY263" s="82"/>
      <c r="HXZ263" s="82"/>
      <c r="HYA263" s="82"/>
      <c r="HYB263" s="82"/>
      <c r="HYC263" s="82"/>
      <c r="HYD263" s="82"/>
      <c r="HYE263" s="82"/>
      <c r="HYF263" s="82"/>
      <c r="HYG263" s="82"/>
      <c r="HYH263" s="82"/>
      <c r="HYI263" s="82"/>
      <c r="HYJ263" s="82"/>
      <c r="HYK263" s="82"/>
      <c r="HYL263" s="82"/>
      <c r="HYM263" s="82"/>
      <c r="HYN263" s="82"/>
      <c r="HYO263" s="82"/>
      <c r="HYP263" s="82"/>
      <c r="HYQ263" s="82"/>
      <c r="HYR263" s="82"/>
      <c r="HYS263" s="82"/>
      <c r="HYT263" s="82"/>
      <c r="HYU263" s="82"/>
      <c r="HYV263" s="82"/>
      <c r="HYW263" s="82"/>
      <c r="HYX263" s="82"/>
      <c r="HYY263" s="82"/>
      <c r="HYZ263" s="82"/>
      <c r="HZA263" s="82"/>
      <c r="HZB263" s="82"/>
      <c r="HZC263" s="82"/>
      <c r="HZD263" s="82"/>
      <c r="HZE263" s="82"/>
      <c r="HZF263" s="82"/>
      <c r="HZG263" s="82"/>
      <c r="HZH263" s="82"/>
      <c r="HZI263" s="82"/>
      <c r="HZJ263" s="82"/>
      <c r="HZK263" s="82"/>
      <c r="HZL263" s="82"/>
      <c r="HZM263" s="82"/>
      <c r="HZN263" s="82"/>
      <c r="HZO263" s="82"/>
      <c r="HZP263" s="82"/>
      <c r="HZQ263" s="82"/>
      <c r="HZR263" s="82"/>
      <c r="HZS263" s="82"/>
      <c r="HZT263" s="82"/>
      <c r="HZU263" s="82"/>
      <c r="HZV263" s="82"/>
      <c r="HZW263" s="82"/>
      <c r="HZX263" s="82"/>
      <c r="HZY263" s="82"/>
      <c r="HZZ263" s="82"/>
      <c r="IAA263" s="82"/>
      <c r="IAB263" s="82"/>
      <c r="IAC263" s="82"/>
      <c r="IAD263" s="82"/>
      <c r="IAE263" s="82"/>
      <c r="IAF263" s="82"/>
      <c r="IAG263" s="82"/>
      <c r="IAH263" s="82"/>
      <c r="IAI263" s="82"/>
      <c r="IAJ263" s="82"/>
      <c r="IAK263" s="82"/>
      <c r="IAL263" s="82"/>
      <c r="IAM263" s="82"/>
      <c r="IAN263" s="82"/>
      <c r="IAO263" s="82"/>
      <c r="IAP263" s="82"/>
      <c r="IAQ263" s="82"/>
      <c r="IAR263" s="82"/>
      <c r="IAS263" s="82"/>
      <c r="IAT263" s="82"/>
      <c r="IAU263" s="82"/>
      <c r="IAV263" s="82"/>
      <c r="IAW263" s="82"/>
      <c r="IAX263" s="82"/>
      <c r="IAY263" s="82"/>
      <c r="IAZ263" s="82"/>
      <c r="IBA263" s="82"/>
      <c r="IBB263" s="82"/>
      <c r="IBC263" s="82"/>
      <c r="IBD263" s="82"/>
      <c r="IBE263" s="82"/>
      <c r="IBF263" s="82"/>
      <c r="IBG263" s="82"/>
      <c r="IBH263" s="82"/>
      <c r="IBI263" s="82"/>
      <c r="IBJ263" s="82"/>
      <c r="IBK263" s="82"/>
      <c r="IBL263" s="82"/>
      <c r="IBM263" s="82"/>
      <c r="IBN263" s="82"/>
      <c r="IBO263" s="82"/>
      <c r="IBP263" s="82"/>
      <c r="IBQ263" s="82"/>
      <c r="IBR263" s="82"/>
      <c r="IBS263" s="82"/>
      <c r="IBT263" s="82"/>
      <c r="IBU263" s="82"/>
      <c r="IBV263" s="82"/>
      <c r="IBW263" s="82"/>
      <c r="IBX263" s="82"/>
      <c r="IBY263" s="82"/>
      <c r="IBZ263" s="82"/>
      <c r="ICA263" s="82"/>
      <c r="ICB263" s="82"/>
      <c r="ICC263" s="82"/>
      <c r="ICD263" s="82"/>
      <c r="ICE263" s="82"/>
      <c r="ICF263" s="82"/>
      <c r="ICG263" s="82"/>
      <c r="ICH263" s="82"/>
      <c r="ICI263" s="82"/>
      <c r="ICJ263" s="82"/>
      <c r="ICK263" s="82"/>
      <c r="ICL263" s="82"/>
      <c r="ICM263" s="82"/>
      <c r="ICN263" s="82"/>
      <c r="ICO263" s="82"/>
      <c r="ICP263" s="82"/>
      <c r="ICQ263" s="82"/>
      <c r="ICR263" s="82"/>
      <c r="ICS263" s="82"/>
      <c r="ICT263" s="82"/>
      <c r="ICU263" s="82"/>
      <c r="ICV263" s="82"/>
      <c r="ICW263" s="82"/>
      <c r="ICX263" s="82"/>
      <c r="ICY263" s="82"/>
      <c r="ICZ263" s="82"/>
      <c r="IDA263" s="82"/>
      <c r="IDB263" s="82"/>
      <c r="IDC263" s="82"/>
      <c r="IDD263" s="82"/>
      <c r="IDE263" s="82"/>
      <c r="IDF263" s="82"/>
      <c r="IDG263" s="82"/>
      <c r="IDH263" s="82"/>
      <c r="IDI263" s="82"/>
      <c r="IDJ263" s="82"/>
      <c r="IDK263" s="82"/>
      <c r="IDL263" s="82"/>
      <c r="IDM263" s="82"/>
      <c r="IDN263" s="82"/>
      <c r="IDO263" s="82"/>
      <c r="IDP263" s="82"/>
      <c r="IDQ263" s="82"/>
      <c r="IDR263" s="82"/>
      <c r="IDS263" s="82"/>
      <c r="IDT263" s="82"/>
      <c r="IDU263" s="82"/>
      <c r="IDV263" s="82"/>
      <c r="IDW263" s="82"/>
      <c r="IDX263" s="82"/>
      <c r="IDY263" s="82"/>
      <c r="IDZ263" s="82"/>
      <c r="IEA263" s="82"/>
      <c r="IEB263" s="82"/>
      <c r="IEC263" s="82"/>
      <c r="IED263" s="82"/>
      <c r="IEE263" s="82"/>
      <c r="IEF263" s="82"/>
      <c r="IEG263" s="82"/>
      <c r="IEH263" s="82"/>
      <c r="IEI263" s="82"/>
      <c r="IEJ263" s="82"/>
      <c r="IEK263" s="82"/>
      <c r="IEL263" s="82"/>
      <c r="IEM263" s="82"/>
      <c r="IEN263" s="82"/>
      <c r="IEO263" s="82"/>
      <c r="IEP263" s="82"/>
      <c r="IEQ263" s="82"/>
      <c r="IER263" s="82"/>
      <c r="IES263" s="82"/>
      <c r="IET263" s="82"/>
      <c r="IEU263" s="82"/>
      <c r="IEV263" s="82"/>
      <c r="IEW263" s="82"/>
      <c r="IEX263" s="82"/>
      <c r="IEY263" s="82"/>
      <c r="IEZ263" s="82"/>
      <c r="IFA263" s="82"/>
      <c r="IFB263" s="82"/>
      <c r="IFC263" s="82"/>
      <c r="IFD263" s="82"/>
      <c r="IFE263" s="82"/>
      <c r="IFF263" s="82"/>
      <c r="IFG263" s="82"/>
      <c r="IFH263" s="82"/>
      <c r="IFI263" s="82"/>
      <c r="IFJ263" s="82"/>
      <c r="IFK263" s="82"/>
      <c r="IFL263" s="82"/>
      <c r="IFM263" s="82"/>
      <c r="IFN263" s="82"/>
      <c r="IFO263" s="82"/>
      <c r="IFP263" s="82"/>
      <c r="IFQ263" s="82"/>
      <c r="IFR263" s="82"/>
      <c r="IFS263" s="82"/>
      <c r="IFT263" s="82"/>
      <c r="IFU263" s="82"/>
      <c r="IFV263" s="82"/>
      <c r="IFW263" s="82"/>
      <c r="IFX263" s="82"/>
      <c r="IFY263" s="82"/>
      <c r="IFZ263" s="82"/>
      <c r="IGA263" s="82"/>
      <c r="IGB263" s="82"/>
      <c r="IGC263" s="82"/>
      <c r="IGD263" s="82"/>
      <c r="IGE263" s="82"/>
      <c r="IGF263" s="82"/>
      <c r="IGG263" s="82"/>
      <c r="IGH263" s="82"/>
      <c r="IGI263" s="82"/>
      <c r="IGJ263" s="82"/>
      <c r="IGK263" s="82"/>
      <c r="IGL263" s="82"/>
      <c r="IGM263" s="82"/>
      <c r="IGN263" s="82"/>
      <c r="IGO263" s="82"/>
      <c r="IGP263" s="82"/>
      <c r="IGQ263" s="82"/>
      <c r="IGR263" s="82"/>
      <c r="IGS263" s="82"/>
      <c r="IGT263" s="82"/>
      <c r="IGU263" s="82"/>
      <c r="IGV263" s="82"/>
      <c r="IGW263" s="82"/>
      <c r="IGX263" s="82"/>
      <c r="IGY263" s="82"/>
      <c r="IGZ263" s="82"/>
      <c r="IHA263" s="82"/>
      <c r="IHB263" s="82"/>
      <c r="IHC263" s="82"/>
      <c r="IHD263" s="82"/>
      <c r="IHE263" s="82"/>
      <c r="IHF263" s="82"/>
      <c r="IHG263" s="82"/>
      <c r="IHH263" s="82"/>
      <c r="IHI263" s="82"/>
      <c r="IHJ263" s="82"/>
      <c r="IHK263" s="82"/>
      <c r="IHL263" s="82"/>
      <c r="IHM263" s="82"/>
      <c r="IHN263" s="82"/>
      <c r="IHO263" s="82"/>
      <c r="IHP263" s="82"/>
      <c r="IHQ263" s="82"/>
      <c r="IHR263" s="82"/>
      <c r="IHS263" s="82"/>
      <c r="IHT263" s="82"/>
      <c r="IHU263" s="82"/>
      <c r="IHV263" s="82"/>
      <c r="IHW263" s="82"/>
      <c r="IHX263" s="82"/>
      <c r="IHY263" s="82"/>
      <c r="IHZ263" s="82"/>
      <c r="IIA263" s="82"/>
      <c r="IIB263" s="82"/>
      <c r="IIC263" s="82"/>
      <c r="IID263" s="82"/>
      <c r="IIE263" s="82"/>
      <c r="IIF263" s="82"/>
      <c r="IIG263" s="82"/>
      <c r="IIH263" s="82"/>
      <c r="III263" s="82"/>
      <c r="IIJ263" s="82"/>
      <c r="IIK263" s="82"/>
      <c r="IIL263" s="82"/>
      <c r="IIM263" s="82"/>
      <c r="IIN263" s="82"/>
      <c r="IIO263" s="82"/>
      <c r="IIP263" s="82"/>
      <c r="IIQ263" s="82"/>
      <c r="IIR263" s="82"/>
      <c r="IIS263" s="82"/>
      <c r="IIT263" s="82"/>
      <c r="IIU263" s="82"/>
      <c r="IIV263" s="82"/>
      <c r="IIW263" s="82"/>
      <c r="IIX263" s="82"/>
      <c r="IIY263" s="82"/>
      <c r="IIZ263" s="82"/>
      <c r="IJA263" s="82"/>
      <c r="IJB263" s="82"/>
      <c r="IJC263" s="82"/>
      <c r="IJD263" s="82"/>
      <c r="IJE263" s="82"/>
      <c r="IJF263" s="82"/>
      <c r="IJG263" s="82"/>
      <c r="IJH263" s="82"/>
      <c r="IJI263" s="82"/>
      <c r="IJJ263" s="82"/>
      <c r="IJK263" s="82"/>
      <c r="IJL263" s="82"/>
      <c r="IJM263" s="82"/>
      <c r="IJN263" s="82"/>
      <c r="IJO263" s="82"/>
      <c r="IJP263" s="82"/>
      <c r="IJQ263" s="82"/>
      <c r="IJR263" s="82"/>
      <c r="IJS263" s="82"/>
      <c r="IJT263" s="82"/>
      <c r="IJU263" s="82"/>
      <c r="IJV263" s="82"/>
      <c r="IJW263" s="82"/>
      <c r="IJX263" s="82"/>
      <c r="IJY263" s="82"/>
      <c r="IJZ263" s="82"/>
      <c r="IKA263" s="82"/>
      <c r="IKB263" s="82"/>
      <c r="IKC263" s="82"/>
      <c r="IKD263" s="82"/>
      <c r="IKE263" s="82"/>
      <c r="IKF263" s="82"/>
      <c r="IKG263" s="82"/>
      <c r="IKH263" s="82"/>
      <c r="IKI263" s="82"/>
      <c r="IKJ263" s="82"/>
      <c r="IKK263" s="82"/>
      <c r="IKL263" s="82"/>
      <c r="IKM263" s="82"/>
      <c r="IKN263" s="82"/>
      <c r="IKO263" s="82"/>
      <c r="IKP263" s="82"/>
      <c r="IKQ263" s="82"/>
      <c r="IKR263" s="82"/>
      <c r="IKS263" s="82"/>
      <c r="IKT263" s="82"/>
      <c r="IKU263" s="82"/>
      <c r="IKV263" s="82"/>
      <c r="IKW263" s="82"/>
      <c r="IKX263" s="82"/>
      <c r="IKY263" s="82"/>
      <c r="IKZ263" s="82"/>
      <c r="ILA263" s="82"/>
      <c r="ILB263" s="82"/>
      <c r="ILC263" s="82"/>
      <c r="ILD263" s="82"/>
      <c r="ILE263" s="82"/>
      <c r="ILF263" s="82"/>
      <c r="ILG263" s="82"/>
      <c r="ILH263" s="82"/>
      <c r="ILI263" s="82"/>
      <c r="ILJ263" s="82"/>
      <c r="ILK263" s="82"/>
      <c r="ILL263" s="82"/>
      <c r="ILM263" s="82"/>
      <c r="ILN263" s="82"/>
      <c r="ILO263" s="82"/>
      <c r="ILP263" s="82"/>
      <c r="ILQ263" s="82"/>
      <c r="ILR263" s="82"/>
      <c r="ILS263" s="82"/>
      <c r="ILT263" s="82"/>
      <c r="ILU263" s="82"/>
      <c r="ILV263" s="82"/>
      <c r="ILW263" s="82"/>
      <c r="ILX263" s="82"/>
      <c r="ILY263" s="82"/>
      <c r="ILZ263" s="82"/>
      <c r="IMA263" s="82"/>
      <c r="IMB263" s="82"/>
      <c r="IMC263" s="82"/>
      <c r="IMD263" s="82"/>
      <c r="IME263" s="82"/>
      <c r="IMF263" s="82"/>
      <c r="IMG263" s="82"/>
      <c r="IMH263" s="82"/>
      <c r="IMI263" s="82"/>
      <c r="IMJ263" s="82"/>
      <c r="IMK263" s="82"/>
      <c r="IML263" s="82"/>
      <c r="IMM263" s="82"/>
      <c r="IMN263" s="82"/>
      <c r="IMO263" s="82"/>
      <c r="IMP263" s="82"/>
      <c r="IMQ263" s="82"/>
      <c r="IMR263" s="82"/>
      <c r="IMS263" s="82"/>
      <c r="IMT263" s="82"/>
      <c r="IMU263" s="82"/>
      <c r="IMV263" s="82"/>
      <c r="IMW263" s="82"/>
      <c r="IMX263" s="82"/>
      <c r="IMY263" s="82"/>
      <c r="IMZ263" s="82"/>
      <c r="INA263" s="82"/>
      <c r="INB263" s="82"/>
      <c r="INC263" s="82"/>
      <c r="IND263" s="82"/>
      <c r="INE263" s="82"/>
      <c r="INF263" s="82"/>
      <c r="ING263" s="82"/>
      <c r="INH263" s="82"/>
      <c r="INI263" s="82"/>
      <c r="INJ263" s="82"/>
      <c r="INK263" s="82"/>
      <c r="INL263" s="82"/>
      <c r="INM263" s="82"/>
      <c r="INN263" s="82"/>
      <c r="INO263" s="82"/>
      <c r="INP263" s="82"/>
      <c r="INQ263" s="82"/>
      <c r="INR263" s="82"/>
      <c r="INS263" s="82"/>
      <c r="INT263" s="82"/>
      <c r="INU263" s="82"/>
      <c r="INV263" s="82"/>
      <c r="INW263" s="82"/>
      <c r="INX263" s="82"/>
      <c r="INY263" s="82"/>
      <c r="INZ263" s="82"/>
      <c r="IOA263" s="82"/>
      <c r="IOB263" s="82"/>
      <c r="IOC263" s="82"/>
      <c r="IOD263" s="82"/>
      <c r="IOE263" s="82"/>
      <c r="IOF263" s="82"/>
      <c r="IOG263" s="82"/>
      <c r="IOH263" s="82"/>
      <c r="IOI263" s="82"/>
      <c r="IOJ263" s="82"/>
      <c r="IOK263" s="82"/>
      <c r="IOL263" s="82"/>
      <c r="IOM263" s="82"/>
      <c r="ION263" s="82"/>
      <c r="IOO263" s="82"/>
      <c r="IOP263" s="82"/>
      <c r="IOQ263" s="82"/>
      <c r="IOR263" s="82"/>
      <c r="IOS263" s="82"/>
      <c r="IOT263" s="82"/>
      <c r="IOU263" s="82"/>
      <c r="IOV263" s="82"/>
      <c r="IOW263" s="82"/>
      <c r="IOX263" s="82"/>
      <c r="IOY263" s="82"/>
      <c r="IOZ263" s="82"/>
      <c r="IPA263" s="82"/>
      <c r="IPB263" s="82"/>
      <c r="IPC263" s="82"/>
      <c r="IPD263" s="82"/>
      <c r="IPE263" s="82"/>
      <c r="IPF263" s="82"/>
      <c r="IPG263" s="82"/>
      <c r="IPH263" s="82"/>
      <c r="IPI263" s="82"/>
      <c r="IPJ263" s="82"/>
      <c r="IPK263" s="82"/>
      <c r="IPL263" s="82"/>
      <c r="IPM263" s="82"/>
      <c r="IPN263" s="82"/>
      <c r="IPO263" s="82"/>
      <c r="IPP263" s="82"/>
      <c r="IPQ263" s="82"/>
      <c r="IPR263" s="82"/>
      <c r="IPS263" s="82"/>
      <c r="IPT263" s="82"/>
      <c r="IPU263" s="82"/>
      <c r="IPV263" s="82"/>
      <c r="IPW263" s="82"/>
      <c r="IPX263" s="82"/>
      <c r="IPY263" s="82"/>
      <c r="IPZ263" s="82"/>
      <c r="IQA263" s="82"/>
      <c r="IQB263" s="82"/>
      <c r="IQC263" s="82"/>
      <c r="IQD263" s="82"/>
      <c r="IQE263" s="82"/>
      <c r="IQF263" s="82"/>
      <c r="IQG263" s="82"/>
      <c r="IQH263" s="82"/>
      <c r="IQI263" s="82"/>
      <c r="IQJ263" s="82"/>
      <c r="IQK263" s="82"/>
      <c r="IQL263" s="82"/>
      <c r="IQM263" s="82"/>
      <c r="IQN263" s="82"/>
      <c r="IQO263" s="82"/>
      <c r="IQP263" s="82"/>
      <c r="IQQ263" s="82"/>
      <c r="IQR263" s="82"/>
      <c r="IQS263" s="82"/>
      <c r="IQT263" s="82"/>
      <c r="IQU263" s="82"/>
      <c r="IQV263" s="82"/>
      <c r="IQW263" s="82"/>
      <c r="IQX263" s="82"/>
      <c r="IQY263" s="82"/>
      <c r="IQZ263" s="82"/>
      <c r="IRA263" s="82"/>
      <c r="IRB263" s="82"/>
      <c r="IRC263" s="82"/>
      <c r="IRD263" s="82"/>
      <c r="IRE263" s="82"/>
      <c r="IRF263" s="82"/>
      <c r="IRG263" s="82"/>
      <c r="IRH263" s="82"/>
      <c r="IRI263" s="82"/>
      <c r="IRJ263" s="82"/>
      <c r="IRK263" s="82"/>
      <c r="IRL263" s="82"/>
      <c r="IRM263" s="82"/>
      <c r="IRN263" s="82"/>
      <c r="IRO263" s="82"/>
      <c r="IRP263" s="82"/>
      <c r="IRQ263" s="82"/>
      <c r="IRR263" s="82"/>
      <c r="IRS263" s="82"/>
      <c r="IRT263" s="82"/>
      <c r="IRU263" s="82"/>
      <c r="IRV263" s="82"/>
      <c r="IRW263" s="82"/>
      <c r="IRX263" s="82"/>
      <c r="IRY263" s="82"/>
      <c r="IRZ263" s="82"/>
      <c r="ISA263" s="82"/>
      <c r="ISB263" s="82"/>
      <c r="ISC263" s="82"/>
      <c r="ISD263" s="82"/>
      <c r="ISE263" s="82"/>
      <c r="ISF263" s="82"/>
      <c r="ISG263" s="82"/>
      <c r="ISH263" s="82"/>
      <c r="ISI263" s="82"/>
      <c r="ISJ263" s="82"/>
      <c r="ISK263" s="82"/>
      <c r="ISL263" s="82"/>
      <c r="ISM263" s="82"/>
      <c r="ISN263" s="82"/>
      <c r="ISO263" s="82"/>
      <c r="ISP263" s="82"/>
      <c r="ISQ263" s="82"/>
      <c r="ISR263" s="82"/>
      <c r="ISS263" s="82"/>
      <c r="IST263" s="82"/>
      <c r="ISU263" s="82"/>
      <c r="ISV263" s="82"/>
      <c r="ISW263" s="82"/>
      <c r="ISX263" s="82"/>
      <c r="ISY263" s="82"/>
      <c r="ISZ263" s="82"/>
      <c r="ITA263" s="82"/>
      <c r="ITB263" s="82"/>
      <c r="ITC263" s="82"/>
      <c r="ITD263" s="82"/>
      <c r="ITE263" s="82"/>
      <c r="ITF263" s="82"/>
      <c r="ITG263" s="82"/>
      <c r="ITH263" s="82"/>
      <c r="ITI263" s="82"/>
      <c r="ITJ263" s="82"/>
      <c r="ITK263" s="82"/>
      <c r="ITL263" s="82"/>
      <c r="ITM263" s="82"/>
      <c r="ITN263" s="82"/>
      <c r="ITO263" s="82"/>
      <c r="ITP263" s="82"/>
      <c r="ITQ263" s="82"/>
      <c r="ITR263" s="82"/>
      <c r="ITS263" s="82"/>
      <c r="ITT263" s="82"/>
      <c r="ITU263" s="82"/>
      <c r="ITV263" s="82"/>
      <c r="ITW263" s="82"/>
      <c r="ITX263" s="82"/>
      <c r="ITY263" s="82"/>
      <c r="ITZ263" s="82"/>
      <c r="IUA263" s="82"/>
      <c r="IUB263" s="82"/>
      <c r="IUC263" s="82"/>
      <c r="IUD263" s="82"/>
      <c r="IUE263" s="82"/>
      <c r="IUF263" s="82"/>
      <c r="IUG263" s="82"/>
      <c r="IUH263" s="82"/>
      <c r="IUI263" s="82"/>
      <c r="IUJ263" s="82"/>
      <c r="IUK263" s="82"/>
      <c r="IUL263" s="82"/>
      <c r="IUM263" s="82"/>
      <c r="IUN263" s="82"/>
      <c r="IUO263" s="82"/>
      <c r="IUP263" s="82"/>
      <c r="IUQ263" s="82"/>
      <c r="IUR263" s="82"/>
      <c r="IUS263" s="82"/>
      <c r="IUT263" s="82"/>
      <c r="IUU263" s="82"/>
      <c r="IUV263" s="82"/>
      <c r="IUW263" s="82"/>
      <c r="IUX263" s="82"/>
      <c r="IUY263" s="82"/>
      <c r="IUZ263" s="82"/>
      <c r="IVA263" s="82"/>
      <c r="IVB263" s="82"/>
      <c r="IVC263" s="82"/>
      <c r="IVD263" s="82"/>
      <c r="IVE263" s="82"/>
      <c r="IVF263" s="82"/>
      <c r="IVG263" s="82"/>
      <c r="IVH263" s="82"/>
      <c r="IVI263" s="82"/>
      <c r="IVJ263" s="82"/>
      <c r="IVK263" s="82"/>
      <c r="IVL263" s="82"/>
      <c r="IVM263" s="82"/>
      <c r="IVN263" s="82"/>
      <c r="IVO263" s="82"/>
      <c r="IVP263" s="82"/>
      <c r="IVQ263" s="82"/>
      <c r="IVR263" s="82"/>
      <c r="IVS263" s="82"/>
      <c r="IVT263" s="82"/>
      <c r="IVU263" s="82"/>
      <c r="IVV263" s="82"/>
      <c r="IVW263" s="82"/>
      <c r="IVX263" s="82"/>
      <c r="IVY263" s="82"/>
      <c r="IVZ263" s="82"/>
      <c r="IWA263" s="82"/>
      <c r="IWB263" s="82"/>
      <c r="IWC263" s="82"/>
      <c r="IWD263" s="82"/>
      <c r="IWE263" s="82"/>
      <c r="IWF263" s="82"/>
      <c r="IWG263" s="82"/>
      <c r="IWH263" s="82"/>
      <c r="IWI263" s="82"/>
      <c r="IWJ263" s="82"/>
      <c r="IWK263" s="82"/>
      <c r="IWL263" s="82"/>
      <c r="IWM263" s="82"/>
      <c r="IWN263" s="82"/>
      <c r="IWO263" s="82"/>
      <c r="IWP263" s="82"/>
      <c r="IWQ263" s="82"/>
      <c r="IWR263" s="82"/>
      <c r="IWS263" s="82"/>
      <c r="IWT263" s="82"/>
      <c r="IWU263" s="82"/>
      <c r="IWV263" s="82"/>
      <c r="IWW263" s="82"/>
      <c r="IWX263" s="82"/>
      <c r="IWY263" s="82"/>
      <c r="IWZ263" s="82"/>
      <c r="IXA263" s="82"/>
      <c r="IXB263" s="82"/>
      <c r="IXC263" s="82"/>
      <c r="IXD263" s="82"/>
      <c r="IXE263" s="82"/>
      <c r="IXF263" s="82"/>
      <c r="IXG263" s="82"/>
      <c r="IXH263" s="82"/>
      <c r="IXI263" s="82"/>
      <c r="IXJ263" s="82"/>
      <c r="IXK263" s="82"/>
      <c r="IXL263" s="82"/>
      <c r="IXM263" s="82"/>
      <c r="IXN263" s="82"/>
      <c r="IXO263" s="82"/>
      <c r="IXP263" s="82"/>
      <c r="IXQ263" s="82"/>
      <c r="IXR263" s="82"/>
      <c r="IXS263" s="82"/>
      <c r="IXT263" s="82"/>
      <c r="IXU263" s="82"/>
      <c r="IXV263" s="82"/>
      <c r="IXW263" s="82"/>
      <c r="IXX263" s="82"/>
      <c r="IXY263" s="82"/>
      <c r="IXZ263" s="82"/>
      <c r="IYA263" s="82"/>
      <c r="IYB263" s="82"/>
      <c r="IYC263" s="82"/>
      <c r="IYD263" s="82"/>
      <c r="IYE263" s="82"/>
      <c r="IYF263" s="82"/>
      <c r="IYG263" s="82"/>
      <c r="IYH263" s="82"/>
      <c r="IYI263" s="82"/>
      <c r="IYJ263" s="82"/>
      <c r="IYK263" s="82"/>
      <c r="IYL263" s="82"/>
      <c r="IYM263" s="82"/>
      <c r="IYN263" s="82"/>
      <c r="IYO263" s="82"/>
      <c r="IYP263" s="82"/>
      <c r="IYQ263" s="82"/>
      <c r="IYR263" s="82"/>
      <c r="IYS263" s="82"/>
      <c r="IYT263" s="82"/>
      <c r="IYU263" s="82"/>
      <c r="IYV263" s="82"/>
      <c r="IYW263" s="82"/>
      <c r="IYX263" s="82"/>
      <c r="IYY263" s="82"/>
      <c r="IYZ263" s="82"/>
      <c r="IZA263" s="82"/>
      <c r="IZB263" s="82"/>
      <c r="IZC263" s="82"/>
      <c r="IZD263" s="82"/>
      <c r="IZE263" s="82"/>
      <c r="IZF263" s="82"/>
      <c r="IZG263" s="82"/>
      <c r="IZH263" s="82"/>
      <c r="IZI263" s="82"/>
      <c r="IZJ263" s="82"/>
      <c r="IZK263" s="82"/>
      <c r="IZL263" s="82"/>
      <c r="IZM263" s="82"/>
      <c r="IZN263" s="82"/>
      <c r="IZO263" s="82"/>
      <c r="IZP263" s="82"/>
      <c r="IZQ263" s="82"/>
      <c r="IZR263" s="82"/>
      <c r="IZS263" s="82"/>
      <c r="IZT263" s="82"/>
      <c r="IZU263" s="82"/>
      <c r="IZV263" s="82"/>
      <c r="IZW263" s="82"/>
      <c r="IZX263" s="82"/>
      <c r="IZY263" s="82"/>
      <c r="IZZ263" s="82"/>
      <c r="JAA263" s="82"/>
      <c r="JAB263" s="82"/>
      <c r="JAC263" s="82"/>
      <c r="JAD263" s="82"/>
      <c r="JAE263" s="82"/>
      <c r="JAF263" s="82"/>
      <c r="JAG263" s="82"/>
      <c r="JAH263" s="82"/>
      <c r="JAI263" s="82"/>
      <c r="JAJ263" s="82"/>
      <c r="JAK263" s="82"/>
      <c r="JAL263" s="82"/>
      <c r="JAM263" s="82"/>
      <c r="JAN263" s="82"/>
      <c r="JAO263" s="82"/>
      <c r="JAP263" s="82"/>
      <c r="JAQ263" s="82"/>
      <c r="JAR263" s="82"/>
      <c r="JAS263" s="82"/>
      <c r="JAT263" s="82"/>
      <c r="JAU263" s="82"/>
      <c r="JAV263" s="82"/>
      <c r="JAW263" s="82"/>
      <c r="JAX263" s="82"/>
      <c r="JAY263" s="82"/>
      <c r="JAZ263" s="82"/>
      <c r="JBA263" s="82"/>
      <c r="JBB263" s="82"/>
      <c r="JBC263" s="82"/>
      <c r="JBD263" s="82"/>
      <c r="JBE263" s="82"/>
      <c r="JBF263" s="82"/>
      <c r="JBG263" s="82"/>
      <c r="JBH263" s="82"/>
      <c r="JBI263" s="82"/>
      <c r="JBJ263" s="82"/>
      <c r="JBK263" s="82"/>
      <c r="JBL263" s="82"/>
      <c r="JBM263" s="82"/>
      <c r="JBN263" s="82"/>
      <c r="JBO263" s="82"/>
      <c r="JBP263" s="82"/>
      <c r="JBQ263" s="82"/>
      <c r="JBR263" s="82"/>
      <c r="JBS263" s="82"/>
      <c r="JBT263" s="82"/>
      <c r="JBU263" s="82"/>
      <c r="JBV263" s="82"/>
      <c r="JBW263" s="82"/>
      <c r="JBX263" s="82"/>
      <c r="JBY263" s="82"/>
      <c r="JBZ263" s="82"/>
      <c r="JCA263" s="82"/>
      <c r="JCB263" s="82"/>
      <c r="JCC263" s="82"/>
      <c r="JCD263" s="82"/>
      <c r="JCE263" s="82"/>
      <c r="JCF263" s="82"/>
      <c r="JCG263" s="82"/>
      <c r="JCH263" s="82"/>
      <c r="JCI263" s="82"/>
      <c r="JCJ263" s="82"/>
      <c r="JCK263" s="82"/>
      <c r="JCL263" s="82"/>
      <c r="JCM263" s="82"/>
      <c r="JCN263" s="82"/>
      <c r="JCO263" s="82"/>
      <c r="JCP263" s="82"/>
      <c r="JCQ263" s="82"/>
      <c r="JCR263" s="82"/>
      <c r="JCS263" s="82"/>
      <c r="JCT263" s="82"/>
      <c r="JCU263" s="82"/>
      <c r="JCV263" s="82"/>
      <c r="JCW263" s="82"/>
      <c r="JCX263" s="82"/>
      <c r="JCY263" s="82"/>
      <c r="JCZ263" s="82"/>
      <c r="JDA263" s="82"/>
      <c r="JDB263" s="82"/>
      <c r="JDC263" s="82"/>
      <c r="JDD263" s="82"/>
      <c r="JDE263" s="82"/>
      <c r="JDF263" s="82"/>
      <c r="JDG263" s="82"/>
      <c r="JDH263" s="82"/>
      <c r="JDI263" s="82"/>
      <c r="JDJ263" s="82"/>
      <c r="JDK263" s="82"/>
      <c r="JDL263" s="82"/>
      <c r="JDM263" s="82"/>
      <c r="JDN263" s="82"/>
      <c r="JDO263" s="82"/>
      <c r="JDP263" s="82"/>
      <c r="JDQ263" s="82"/>
      <c r="JDR263" s="82"/>
      <c r="JDS263" s="82"/>
      <c r="JDT263" s="82"/>
      <c r="JDU263" s="82"/>
      <c r="JDV263" s="82"/>
      <c r="JDW263" s="82"/>
      <c r="JDX263" s="82"/>
      <c r="JDY263" s="82"/>
      <c r="JDZ263" s="82"/>
      <c r="JEA263" s="82"/>
      <c r="JEB263" s="82"/>
      <c r="JEC263" s="82"/>
      <c r="JED263" s="82"/>
      <c r="JEE263" s="82"/>
      <c r="JEF263" s="82"/>
      <c r="JEG263" s="82"/>
      <c r="JEH263" s="82"/>
      <c r="JEI263" s="82"/>
      <c r="JEJ263" s="82"/>
      <c r="JEK263" s="82"/>
      <c r="JEL263" s="82"/>
      <c r="JEM263" s="82"/>
      <c r="JEN263" s="82"/>
      <c r="JEO263" s="82"/>
      <c r="JEP263" s="82"/>
      <c r="JEQ263" s="82"/>
      <c r="JER263" s="82"/>
      <c r="JES263" s="82"/>
      <c r="JET263" s="82"/>
      <c r="JEU263" s="82"/>
      <c r="JEV263" s="82"/>
      <c r="JEW263" s="82"/>
      <c r="JEX263" s="82"/>
      <c r="JEY263" s="82"/>
      <c r="JEZ263" s="82"/>
      <c r="JFA263" s="82"/>
      <c r="JFB263" s="82"/>
      <c r="JFC263" s="82"/>
      <c r="JFD263" s="82"/>
      <c r="JFE263" s="82"/>
      <c r="JFF263" s="82"/>
      <c r="JFG263" s="82"/>
      <c r="JFH263" s="82"/>
      <c r="JFI263" s="82"/>
      <c r="JFJ263" s="82"/>
      <c r="JFK263" s="82"/>
      <c r="JFL263" s="82"/>
      <c r="JFM263" s="82"/>
      <c r="JFN263" s="82"/>
      <c r="JFO263" s="82"/>
      <c r="JFP263" s="82"/>
      <c r="JFQ263" s="82"/>
      <c r="JFR263" s="82"/>
      <c r="JFS263" s="82"/>
      <c r="JFT263" s="82"/>
      <c r="JFU263" s="82"/>
      <c r="JFV263" s="82"/>
      <c r="JFW263" s="82"/>
      <c r="JFX263" s="82"/>
      <c r="JFY263" s="82"/>
      <c r="JFZ263" s="82"/>
      <c r="JGA263" s="82"/>
      <c r="JGB263" s="82"/>
      <c r="JGC263" s="82"/>
      <c r="JGD263" s="82"/>
      <c r="JGE263" s="82"/>
      <c r="JGF263" s="82"/>
      <c r="JGG263" s="82"/>
      <c r="JGH263" s="82"/>
      <c r="JGI263" s="82"/>
      <c r="JGJ263" s="82"/>
      <c r="JGK263" s="82"/>
      <c r="JGL263" s="82"/>
      <c r="JGM263" s="82"/>
      <c r="JGN263" s="82"/>
      <c r="JGO263" s="82"/>
      <c r="JGP263" s="82"/>
      <c r="JGQ263" s="82"/>
      <c r="JGR263" s="82"/>
      <c r="JGS263" s="82"/>
      <c r="JGT263" s="82"/>
      <c r="JGU263" s="82"/>
      <c r="JGV263" s="82"/>
      <c r="JGW263" s="82"/>
      <c r="JGX263" s="82"/>
      <c r="JGY263" s="82"/>
      <c r="JGZ263" s="82"/>
      <c r="JHA263" s="82"/>
      <c r="JHB263" s="82"/>
      <c r="JHC263" s="82"/>
      <c r="JHD263" s="82"/>
      <c r="JHE263" s="82"/>
      <c r="JHF263" s="82"/>
      <c r="JHG263" s="82"/>
      <c r="JHH263" s="82"/>
      <c r="JHI263" s="82"/>
      <c r="JHJ263" s="82"/>
      <c r="JHK263" s="82"/>
      <c r="JHL263" s="82"/>
      <c r="JHM263" s="82"/>
      <c r="JHN263" s="82"/>
      <c r="JHO263" s="82"/>
      <c r="JHP263" s="82"/>
      <c r="JHQ263" s="82"/>
      <c r="JHR263" s="82"/>
      <c r="JHS263" s="82"/>
      <c r="JHT263" s="82"/>
      <c r="JHU263" s="82"/>
      <c r="JHV263" s="82"/>
      <c r="JHW263" s="82"/>
      <c r="JHX263" s="82"/>
      <c r="JHY263" s="82"/>
      <c r="JHZ263" s="82"/>
      <c r="JIA263" s="82"/>
      <c r="JIB263" s="82"/>
      <c r="JIC263" s="82"/>
      <c r="JID263" s="82"/>
      <c r="JIE263" s="82"/>
      <c r="JIF263" s="82"/>
      <c r="JIG263" s="82"/>
      <c r="JIH263" s="82"/>
      <c r="JII263" s="82"/>
      <c r="JIJ263" s="82"/>
      <c r="JIK263" s="82"/>
      <c r="JIL263" s="82"/>
      <c r="JIM263" s="82"/>
      <c r="JIN263" s="82"/>
      <c r="JIO263" s="82"/>
      <c r="JIP263" s="82"/>
      <c r="JIQ263" s="82"/>
      <c r="JIR263" s="82"/>
      <c r="JIS263" s="82"/>
      <c r="JIT263" s="82"/>
      <c r="JIU263" s="82"/>
      <c r="JIV263" s="82"/>
      <c r="JIW263" s="82"/>
      <c r="JIX263" s="82"/>
      <c r="JIY263" s="82"/>
      <c r="JIZ263" s="82"/>
      <c r="JJA263" s="82"/>
      <c r="JJB263" s="82"/>
      <c r="JJC263" s="82"/>
      <c r="JJD263" s="82"/>
      <c r="JJE263" s="82"/>
      <c r="JJF263" s="82"/>
      <c r="JJG263" s="82"/>
      <c r="JJH263" s="82"/>
      <c r="JJI263" s="82"/>
      <c r="JJJ263" s="82"/>
      <c r="JJK263" s="82"/>
      <c r="JJL263" s="82"/>
      <c r="JJM263" s="82"/>
      <c r="JJN263" s="82"/>
      <c r="JJO263" s="82"/>
      <c r="JJP263" s="82"/>
      <c r="JJQ263" s="82"/>
      <c r="JJR263" s="82"/>
      <c r="JJS263" s="82"/>
      <c r="JJT263" s="82"/>
      <c r="JJU263" s="82"/>
      <c r="JJV263" s="82"/>
      <c r="JJW263" s="82"/>
      <c r="JJX263" s="82"/>
      <c r="JJY263" s="82"/>
      <c r="JJZ263" s="82"/>
      <c r="JKA263" s="82"/>
      <c r="JKB263" s="82"/>
      <c r="JKC263" s="82"/>
      <c r="JKD263" s="82"/>
      <c r="JKE263" s="82"/>
      <c r="JKF263" s="82"/>
      <c r="JKG263" s="82"/>
      <c r="JKH263" s="82"/>
      <c r="JKI263" s="82"/>
      <c r="JKJ263" s="82"/>
      <c r="JKK263" s="82"/>
      <c r="JKL263" s="82"/>
      <c r="JKM263" s="82"/>
      <c r="JKN263" s="82"/>
      <c r="JKO263" s="82"/>
      <c r="JKP263" s="82"/>
      <c r="JKQ263" s="82"/>
      <c r="JKR263" s="82"/>
      <c r="JKS263" s="82"/>
      <c r="JKT263" s="82"/>
      <c r="JKU263" s="82"/>
      <c r="JKV263" s="82"/>
      <c r="JKW263" s="82"/>
      <c r="JKX263" s="82"/>
      <c r="JKY263" s="82"/>
      <c r="JKZ263" s="82"/>
      <c r="JLA263" s="82"/>
      <c r="JLB263" s="82"/>
      <c r="JLC263" s="82"/>
      <c r="JLD263" s="82"/>
      <c r="JLE263" s="82"/>
      <c r="JLF263" s="82"/>
      <c r="JLG263" s="82"/>
      <c r="JLH263" s="82"/>
      <c r="JLI263" s="82"/>
      <c r="JLJ263" s="82"/>
      <c r="JLK263" s="82"/>
      <c r="JLL263" s="82"/>
      <c r="JLM263" s="82"/>
      <c r="JLN263" s="82"/>
      <c r="JLO263" s="82"/>
      <c r="JLP263" s="82"/>
      <c r="JLQ263" s="82"/>
      <c r="JLR263" s="82"/>
      <c r="JLS263" s="82"/>
      <c r="JLT263" s="82"/>
      <c r="JLU263" s="82"/>
      <c r="JLV263" s="82"/>
      <c r="JLW263" s="82"/>
      <c r="JLX263" s="82"/>
      <c r="JLY263" s="82"/>
      <c r="JLZ263" s="82"/>
      <c r="JMA263" s="82"/>
      <c r="JMB263" s="82"/>
      <c r="JMC263" s="82"/>
      <c r="JMD263" s="82"/>
      <c r="JME263" s="82"/>
      <c r="JMF263" s="82"/>
      <c r="JMG263" s="82"/>
      <c r="JMH263" s="82"/>
      <c r="JMI263" s="82"/>
      <c r="JMJ263" s="82"/>
      <c r="JMK263" s="82"/>
      <c r="JML263" s="82"/>
      <c r="JMM263" s="82"/>
      <c r="JMN263" s="82"/>
      <c r="JMO263" s="82"/>
      <c r="JMP263" s="82"/>
      <c r="JMQ263" s="82"/>
      <c r="JMR263" s="82"/>
      <c r="JMS263" s="82"/>
      <c r="JMT263" s="82"/>
      <c r="JMU263" s="82"/>
      <c r="JMV263" s="82"/>
      <c r="JMW263" s="82"/>
      <c r="JMX263" s="82"/>
      <c r="JMY263" s="82"/>
      <c r="JMZ263" s="82"/>
      <c r="JNA263" s="82"/>
      <c r="JNB263" s="82"/>
      <c r="JNC263" s="82"/>
      <c r="JND263" s="82"/>
      <c r="JNE263" s="82"/>
      <c r="JNF263" s="82"/>
      <c r="JNG263" s="82"/>
      <c r="JNH263" s="82"/>
      <c r="JNI263" s="82"/>
      <c r="JNJ263" s="82"/>
      <c r="JNK263" s="82"/>
      <c r="JNL263" s="82"/>
      <c r="JNM263" s="82"/>
      <c r="JNN263" s="82"/>
      <c r="JNO263" s="82"/>
      <c r="JNP263" s="82"/>
      <c r="JNQ263" s="82"/>
      <c r="JNR263" s="82"/>
      <c r="JNS263" s="82"/>
      <c r="JNT263" s="82"/>
      <c r="JNU263" s="82"/>
      <c r="JNV263" s="82"/>
      <c r="JNW263" s="82"/>
      <c r="JNX263" s="82"/>
      <c r="JNY263" s="82"/>
      <c r="JNZ263" s="82"/>
      <c r="JOA263" s="82"/>
      <c r="JOB263" s="82"/>
      <c r="JOC263" s="82"/>
      <c r="JOD263" s="82"/>
      <c r="JOE263" s="82"/>
      <c r="JOF263" s="82"/>
      <c r="JOG263" s="82"/>
      <c r="JOH263" s="82"/>
      <c r="JOI263" s="82"/>
      <c r="JOJ263" s="82"/>
      <c r="JOK263" s="82"/>
      <c r="JOL263" s="82"/>
      <c r="JOM263" s="82"/>
      <c r="JON263" s="82"/>
      <c r="JOO263" s="82"/>
      <c r="JOP263" s="82"/>
      <c r="JOQ263" s="82"/>
      <c r="JOR263" s="82"/>
      <c r="JOS263" s="82"/>
      <c r="JOT263" s="82"/>
      <c r="JOU263" s="82"/>
      <c r="JOV263" s="82"/>
      <c r="JOW263" s="82"/>
      <c r="JOX263" s="82"/>
      <c r="JOY263" s="82"/>
      <c r="JOZ263" s="82"/>
      <c r="JPA263" s="82"/>
      <c r="JPB263" s="82"/>
      <c r="JPC263" s="82"/>
      <c r="JPD263" s="82"/>
      <c r="JPE263" s="82"/>
      <c r="JPF263" s="82"/>
      <c r="JPG263" s="82"/>
      <c r="JPH263" s="82"/>
      <c r="JPI263" s="82"/>
      <c r="JPJ263" s="82"/>
      <c r="JPK263" s="82"/>
      <c r="JPL263" s="82"/>
      <c r="JPM263" s="82"/>
      <c r="JPN263" s="82"/>
      <c r="JPO263" s="82"/>
      <c r="JPP263" s="82"/>
      <c r="JPQ263" s="82"/>
      <c r="JPR263" s="82"/>
      <c r="JPS263" s="82"/>
      <c r="JPT263" s="82"/>
      <c r="JPU263" s="82"/>
      <c r="JPV263" s="82"/>
      <c r="JPW263" s="82"/>
      <c r="JPX263" s="82"/>
      <c r="JPY263" s="82"/>
      <c r="JPZ263" s="82"/>
      <c r="JQA263" s="82"/>
      <c r="JQB263" s="82"/>
      <c r="JQC263" s="82"/>
      <c r="JQD263" s="82"/>
      <c r="JQE263" s="82"/>
      <c r="JQF263" s="82"/>
      <c r="JQG263" s="82"/>
      <c r="JQH263" s="82"/>
      <c r="JQI263" s="82"/>
      <c r="JQJ263" s="82"/>
      <c r="JQK263" s="82"/>
      <c r="JQL263" s="82"/>
      <c r="JQM263" s="82"/>
      <c r="JQN263" s="82"/>
      <c r="JQO263" s="82"/>
      <c r="JQP263" s="82"/>
      <c r="JQQ263" s="82"/>
      <c r="JQR263" s="82"/>
      <c r="JQS263" s="82"/>
      <c r="JQT263" s="82"/>
      <c r="JQU263" s="82"/>
      <c r="JQV263" s="82"/>
      <c r="JQW263" s="82"/>
      <c r="JQX263" s="82"/>
      <c r="JQY263" s="82"/>
      <c r="JQZ263" s="82"/>
      <c r="JRA263" s="82"/>
      <c r="JRB263" s="82"/>
      <c r="JRC263" s="82"/>
      <c r="JRD263" s="82"/>
      <c r="JRE263" s="82"/>
      <c r="JRF263" s="82"/>
      <c r="JRG263" s="82"/>
      <c r="JRH263" s="82"/>
      <c r="JRI263" s="82"/>
      <c r="JRJ263" s="82"/>
      <c r="JRK263" s="82"/>
      <c r="JRL263" s="82"/>
      <c r="JRM263" s="82"/>
      <c r="JRN263" s="82"/>
      <c r="JRO263" s="82"/>
      <c r="JRP263" s="82"/>
      <c r="JRQ263" s="82"/>
      <c r="JRR263" s="82"/>
      <c r="JRS263" s="82"/>
      <c r="JRT263" s="82"/>
      <c r="JRU263" s="82"/>
      <c r="JRV263" s="82"/>
      <c r="JRW263" s="82"/>
      <c r="JRX263" s="82"/>
      <c r="JRY263" s="82"/>
      <c r="JRZ263" s="82"/>
      <c r="JSA263" s="82"/>
      <c r="JSB263" s="82"/>
      <c r="JSC263" s="82"/>
      <c r="JSD263" s="82"/>
      <c r="JSE263" s="82"/>
      <c r="JSF263" s="82"/>
      <c r="JSG263" s="82"/>
      <c r="JSH263" s="82"/>
      <c r="JSI263" s="82"/>
      <c r="JSJ263" s="82"/>
      <c r="JSK263" s="82"/>
      <c r="JSL263" s="82"/>
      <c r="JSM263" s="82"/>
      <c r="JSN263" s="82"/>
      <c r="JSO263" s="82"/>
      <c r="JSP263" s="82"/>
      <c r="JSQ263" s="82"/>
      <c r="JSR263" s="82"/>
      <c r="JSS263" s="82"/>
      <c r="JST263" s="82"/>
      <c r="JSU263" s="82"/>
      <c r="JSV263" s="82"/>
      <c r="JSW263" s="82"/>
      <c r="JSX263" s="82"/>
      <c r="JSY263" s="82"/>
      <c r="JSZ263" s="82"/>
      <c r="JTA263" s="82"/>
      <c r="JTB263" s="82"/>
      <c r="JTC263" s="82"/>
      <c r="JTD263" s="82"/>
      <c r="JTE263" s="82"/>
      <c r="JTF263" s="82"/>
      <c r="JTG263" s="82"/>
      <c r="JTH263" s="82"/>
      <c r="JTI263" s="82"/>
      <c r="JTJ263" s="82"/>
      <c r="JTK263" s="82"/>
      <c r="JTL263" s="82"/>
      <c r="JTM263" s="82"/>
      <c r="JTN263" s="82"/>
      <c r="JTO263" s="82"/>
      <c r="JTP263" s="82"/>
      <c r="JTQ263" s="82"/>
      <c r="JTR263" s="82"/>
      <c r="JTS263" s="82"/>
      <c r="JTT263" s="82"/>
      <c r="JTU263" s="82"/>
      <c r="JTV263" s="82"/>
      <c r="JTW263" s="82"/>
      <c r="JTX263" s="82"/>
      <c r="JTY263" s="82"/>
      <c r="JTZ263" s="82"/>
      <c r="JUA263" s="82"/>
      <c r="JUB263" s="82"/>
      <c r="JUC263" s="82"/>
      <c r="JUD263" s="82"/>
      <c r="JUE263" s="82"/>
      <c r="JUF263" s="82"/>
      <c r="JUG263" s="82"/>
      <c r="JUH263" s="82"/>
      <c r="JUI263" s="82"/>
      <c r="JUJ263" s="82"/>
      <c r="JUK263" s="82"/>
      <c r="JUL263" s="82"/>
      <c r="JUM263" s="82"/>
      <c r="JUN263" s="82"/>
      <c r="JUO263" s="82"/>
      <c r="JUP263" s="82"/>
      <c r="JUQ263" s="82"/>
      <c r="JUR263" s="82"/>
      <c r="JUS263" s="82"/>
      <c r="JUT263" s="82"/>
      <c r="JUU263" s="82"/>
      <c r="JUV263" s="82"/>
      <c r="JUW263" s="82"/>
      <c r="JUX263" s="82"/>
      <c r="JUY263" s="82"/>
      <c r="JUZ263" s="82"/>
      <c r="JVA263" s="82"/>
      <c r="JVB263" s="82"/>
      <c r="JVC263" s="82"/>
      <c r="JVD263" s="82"/>
      <c r="JVE263" s="82"/>
      <c r="JVF263" s="82"/>
      <c r="JVG263" s="82"/>
      <c r="JVH263" s="82"/>
      <c r="JVI263" s="82"/>
      <c r="JVJ263" s="82"/>
      <c r="JVK263" s="82"/>
      <c r="JVL263" s="82"/>
      <c r="JVM263" s="82"/>
      <c r="JVN263" s="82"/>
      <c r="JVO263" s="82"/>
      <c r="JVP263" s="82"/>
      <c r="JVQ263" s="82"/>
      <c r="JVR263" s="82"/>
      <c r="JVS263" s="82"/>
      <c r="JVT263" s="82"/>
      <c r="JVU263" s="82"/>
      <c r="JVV263" s="82"/>
      <c r="JVW263" s="82"/>
      <c r="JVX263" s="82"/>
      <c r="JVY263" s="82"/>
      <c r="JVZ263" s="82"/>
      <c r="JWA263" s="82"/>
      <c r="JWB263" s="82"/>
      <c r="JWC263" s="82"/>
      <c r="JWD263" s="82"/>
      <c r="JWE263" s="82"/>
      <c r="JWF263" s="82"/>
      <c r="JWG263" s="82"/>
      <c r="JWH263" s="82"/>
      <c r="JWI263" s="82"/>
      <c r="JWJ263" s="82"/>
      <c r="JWK263" s="82"/>
      <c r="JWL263" s="82"/>
      <c r="JWM263" s="82"/>
      <c r="JWN263" s="82"/>
      <c r="JWO263" s="82"/>
      <c r="JWP263" s="82"/>
      <c r="JWQ263" s="82"/>
      <c r="JWR263" s="82"/>
      <c r="JWS263" s="82"/>
      <c r="JWT263" s="82"/>
      <c r="JWU263" s="82"/>
      <c r="JWV263" s="82"/>
      <c r="JWW263" s="82"/>
      <c r="JWX263" s="82"/>
      <c r="JWY263" s="82"/>
      <c r="JWZ263" s="82"/>
      <c r="JXA263" s="82"/>
      <c r="JXB263" s="82"/>
      <c r="JXC263" s="82"/>
      <c r="JXD263" s="82"/>
      <c r="JXE263" s="82"/>
      <c r="JXF263" s="82"/>
      <c r="JXG263" s="82"/>
      <c r="JXH263" s="82"/>
      <c r="JXI263" s="82"/>
      <c r="JXJ263" s="82"/>
      <c r="JXK263" s="82"/>
      <c r="JXL263" s="82"/>
      <c r="JXM263" s="82"/>
      <c r="JXN263" s="82"/>
      <c r="JXO263" s="82"/>
      <c r="JXP263" s="82"/>
      <c r="JXQ263" s="82"/>
      <c r="JXR263" s="82"/>
      <c r="JXS263" s="82"/>
      <c r="JXT263" s="82"/>
      <c r="JXU263" s="82"/>
      <c r="JXV263" s="82"/>
      <c r="JXW263" s="82"/>
      <c r="JXX263" s="82"/>
      <c r="JXY263" s="82"/>
      <c r="JXZ263" s="82"/>
      <c r="JYA263" s="82"/>
      <c r="JYB263" s="82"/>
      <c r="JYC263" s="82"/>
      <c r="JYD263" s="82"/>
      <c r="JYE263" s="82"/>
      <c r="JYF263" s="82"/>
      <c r="JYG263" s="82"/>
      <c r="JYH263" s="82"/>
      <c r="JYI263" s="82"/>
      <c r="JYJ263" s="82"/>
      <c r="JYK263" s="82"/>
      <c r="JYL263" s="82"/>
      <c r="JYM263" s="82"/>
      <c r="JYN263" s="82"/>
      <c r="JYO263" s="82"/>
      <c r="JYP263" s="82"/>
      <c r="JYQ263" s="82"/>
      <c r="JYR263" s="82"/>
      <c r="JYS263" s="82"/>
      <c r="JYT263" s="82"/>
      <c r="JYU263" s="82"/>
      <c r="JYV263" s="82"/>
      <c r="JYW263" s="82"/>
      <c r="JYX263" s="82"/>
      <c r="JYY263" s="82"/>
      <c r="JYZ263" s="82"/>
      <c r="JZA263" s="82"/>
      <c r="JZB263" s="82"/>
      <c r="JZC263" s="82"/>
      <c r="JZD263" s="82"/>
      <c r="JZE263" s="82"/>
      <c r="JZF263" s="82"/>
      <c r="JZG263" s="82"/>
      <c r="JZH263" s="82"/>
      <c r="JZI263" s="82"/>
      <c r="JZJ263" s="82"/>
      <c r="JZK263" s="82"/>
      <c r="JZL263" s="82"/>
      <c r="JZM263" s="82"/>
      <c r="JZN263" s="82"/>
      <c r="JZO263" s="82"/>
      <c r="JZP263" s="82"/>
      <c r="JZQ263" s="82"/>
      <c r="JZR263" s="82"/>
      <c r="JZS263" s="82"/>
      <c r="JZT263" s="82"/>
      <c r="JZU263" s="82"/>
      <c r="JZV263" s="82"/>
      <c r="JZW263" s="82"/>
      <c r="JZX263" s="82"/>
      <c r="JZY263" s="82"/>
      <c r="JZZ263" s="82"/>
      <c r="KAA263" s="82"/>
      <c r="KAB263" s="82"/>
      <c r="KAC263" s="82"/>
      <c r="KAD263" s="82"/>
      <c r="KAE263" s="82"/>
      <c r="KAF263" s="82"/>
      <c r="KAG263" s="82"/>
      <c r="KAH263" s="82"/>
      <c r="KAI263" s="82"/>
      <c r="KAJ263" s="82"/>
      <c r="KAK263" s="82"/>
      <c r="KAL263" s="82"/>
      <c r="KAM263" s="82"/>
      <c r="KAN263" s="82"/>
      <c r="KAO263" s="82"/>
      <c r="KAP263" s="82"/>
      <c r="KAQ263" s="82"/>
      <c r="KAR263" s="82"/>
      <c r="KAS263" s="82"/>
      <c r="KAT263" s="82"/>
      <c r="KAU263" s="82"/>
      <c r="KAV263" s="82"/>
      <c r="KAW263" s="82"/>
      <c r="KAX263" s="82"/>
      <c r="KAY263" s="82"/>
      <c r="KAZ263" s="82"/>
      <c r="KBA263" s="82"/>
      <c r="KBB263" s="82"/>
      <c r="KBC263" s="82"/>
      <c r="KBD263" s="82"/>
      <c r="KBE263" s="82"/>
      <c r="KBF263" s="82"/>
      <c r="KBG263" s="82"/>
      <c r="KBH263" s="82"/>
      <c r="KBI263" s="82"/>
      <c r="KBJ263" s="82"/>
      <c r="KBK263" s="82"/>
      <c r="KBL263" s="82"/>
      <c r="KBM263" s="82"/>
      <c r="KBN263" s="82"/>
      <c r="KBO263" s="82"/>
      <c r="KBP263" s="82"/>
      <c r="KBQ263" s="82"/>
      <c r="KBR263" s="82"/>
      <c r="KBS263" s="82"/>
      <c r="KBT263" s="82"/>
      <c r="KBU263" s="82"/>
      <c r="KBV263" s="82"/>
      <c r="KBW263" s="82"/>
      <c r="KBX263" s="82"/>
      <c r="KBY263" s="82"/>
      <c r="KBZ263" s="82"/>
      <c r="KCA263" s="82"/>
      <c r="KCB263" s="82"/>
      <c r="KCC263" s="82"/>
      <c r="KCD263" s="82"/>
      <c r="KCE263" s="82"/>
      <c r="KCF263" s="82"/>
      <c r="KCG263" s="82"/>
      <c r="KCH263" s="82"/>
      <c r="KCI263" s="82"/>
      <c r="KCJ263" s="82"/>
      <c r="KCK263" s="82"/>
      <c r="KCL263" s="82"/>
      <c r="KCM263" s="82"/>
      <c r="KCN263" s="82"/>
      <c r="KCO263" s="82"/>
      <c r="KCP263" s="82"/>
      <c r="KCQ263" s="82"/>
      <c r="KCR263" s="82"/>
      <c r="KCS263" s="82"/>
      <c r="KCT263" s="82"/>
      <c r="KCU263" s="82"/>
      <c r="KCV263" s="82"/>
      <c r="KCW263" s="82"/>
      <c r="KCX263" s="82"/>
      <c r="KCY263" s="82"/>
      <c r="KCZ263" s="82"/>
      <c r="KDA263" s="82"/>
      <c r="KDB263" s="82"/>
      <c r="KDC263" s="82"/>
      <c r="KDD263" s="82"/>
      <c r="KDE263" s="82"/>
      <c r="KDF263" s="82"/>
      <c r="KDG263" s="82"/>
      <c r="KDH263" s="82"/>
      <c r="KDI263" s="82"/>
      <c r="KDJ263" s="82"/>
      <c r="KDK263" s="82"/>
      <c r="KDL263" s="82"/>
      <c r="KDM263" s="82"/>
      <c r="KDN263" s="82"/>
      <c r="KDO263" s="82"/>
      <c r="KDP263" s="82"/>
      <c r="KDQ263" s="82"/>
      <c r="KDR263" s="82"/>
      <c r="KDS263" s="82"/>
      <c r="KDT263" s="82"/>
      <c r="KDU263" s="82"/>
      <c r="KDV263" s="82"/>
      <c r="KDW263" s="82"/>
      <c r="KDX263" s="82"/>
      <c r="KDY263" s="82"/>
      <c r="KDZ263" s="82"/>
      <c r="KEA263" s="82"/>
      <c r="KEB263" s="82"/>
      <c r="KEC263" s="82"/>
      <c r="KED263" s="82"/>
      <c r="KEE263" s="82"/>
      <c r="KEF263" s="82"/>
      <c r="KEG263" s="82"/>
      <c r="KEH263" s="82"/>
      <c r="KEI263" s="82"/>
      <c r="KEJ263" s="82"/>
      <c r="KEK263" s="82"/>
      <c r="KEL263" s="82"/>
      <c r="KEM263" s="82"/>
      <c r="KEN263" s="82"/>
      <c r="KEO263" s="82"/>
      <c r="KEP263" s="82"/>
      <c r="KEQ263" s="82"/>
      <c r="KER263" s="82"/>
      <c r="KES263" s="82"/>
      <c r="KET263" s="82"/>
      <c r="KEU263" s="82"/>
      <c r="KEV263" s="82"/>
      <c r="KEW263" s="82"/>
      <c r="KEX263" s="82"/>
      <c r="KEY263" s="82"/>
      <c r="KEZ263" s="82"/>
      <c r="KFA263" s="82"/>
      <c r="KFB263" s="82"/>
      <c r="KFC263" s="82"/>
      <c r="KFD263" s="82"/>
      <c r="KFE263" s="82"/>
      <c r="KFF263" s="82"/>
      <c r="KFG263" s="82"/>
      <c r="KFH263" s="82"/>
      <c r="KFI263" s="82"/>
      <c r="KFJ263" s="82"/>
      <c r="KFK263" s="82"/>
      <c r="KFL263" s="82"/>
      <c r="KFM263" s="82"/>
      <c r="KFN263" s="82"/>
      <c r="KFO263" s="82"/>
      <c r="KFP263" s="82"/>
      <c r="KFQ263" s="82"/>
      <c r="KFR263" s="82"/>
      <c r="KFS263" s="82"/>
      <c r="KFT263" s="82"/>
      <c r="KFU263" s="82"/>
      <c r="KFV263" s="82"/>
      <c r="KFW263" s="82"/>
      <c r="KFX263" s="82"/>
      <c r="KFY263" s="82"/>
      <c r="KFZ263" s="82"/>
      <c r="KGA263" s="82"/>
      <c r="KGB263" s="82"/>
      <c r="KGC263" s="82"/>
      <c r="KGD263" s="82"/>
      <c r="KGE263" s="82"/>
      <c r="KGF263" s="82"/>
      <c r="KGG263" s="82"/>
      <c r="KGH263" s="82"/>
      <c r="KGI263" s="82"/>
      <c r="KGJ263" s="82"/>
      <c r="KGK263" s="82"/>
      <c r="KGL263" s="82"/>
      <c r="KGM263" s="82"/>
      <c r="KGN263" s="82"/>
      <c r="KGO263" s="82"/>
      <c r="KGP263" s="82"/>
      <c r="KGQ263" s="82"/>
      <c r="KGR263" s="82"/>
      <c r="KGS263" s="82"/>
      <c r="KGT263" s="82"/>
      <c r="KGU263" s="82"/>
      <c r="KGV263" s="82"/>
      <c r="KGW263" s="82"/>
      <c r="KGX263" s="82"/>
      <c r="KGY263" s="82"/>
      <c r="KGZ263" s="82"/>
      <c r="KHA263" s="82"/>
      <c r="KHB263" s="82"/>
      <c r="KHC263" s="82"/>
      <c r="KHD263" s="82"/>
      <c r="KHE263" s="82"/>
      <c r="KHF263" s="82"/>
      <c r="KHG263" s="82"/>
      <c r="KHH263" s="82"/>
      <c r="KHI263" s="82"/>
      <c r="KHJ263" s="82"/>
      <c r="KHK263" s="82"/>
      <c r="KHL263" s="82"/>
      <c r="KHM263" s="82"/>
      <c r="KHN263" s="82"/>
      <c r="KHO263" s="82"/>
      <c r="KHP263" s="82"/>
      <c r="KHQ263" s="82"/>
      <c r="KHR263" s="82"/>
      <c r="KHS263" s="82"/>
      <c r="KHT263" s="82"/>
      <c r="KHU263" s="82"/>
      <c r="KHV263" s="82"/>
      <c r="KHW263" s="82"/>
      <c r="KHX263" s="82"/>
      <c r="KHY263" s="82"/>
      <c r="KHZ263" s="82"/>
      <c r="KIA263" s="82"/>
      <c r="KIB263" s="82"/>
      <c r="KIC263" s="82"/>
      <c r="KID263" s="82"/>
      <c r="KIE263" s="82"/>
      <c r="KIF263" s="82"/>
      <c r="KIG263" s="82"/>
      <c r="KIH263" s="82"/>
      <c r="KII263" s="82"/>
      <c r="KIJ263" s="82"/>
      <c r="KIK263" s="82"/>
      <c r="KIL263" s="82"/>
      <c r="KIM263" s="82"/>
      <c r="KIN263" s="82"/>
      <c r="KIO263" s="82"/>
      <c r="KIP263" s="82"/>
      <c r="KIQ263" s="82"/>
      <c r="KIR263" s="82"/>
      <c r="KIS263" s="82"/>
      <c r="KIT263" s="82"/>
      <c r="KIU263" s="82"/>
      <c r="KIV263" s="82"/>
      <c r="KIW263" s="82"/>
      <c r="KIX263" s="82"/>
      <c r="KIY263" s="82"/>
      <c r="KIZ263" s="82"/>
      <c r="KJA263" s="82"/>
      <c r="KJB263" s="82"/>
      <c r="KJC263" s="82"/>
      <c r="KJD263" s="82"/>
      <c r="KJE263" s="82"/>
      <c r="KJF263" s="82"/>
      <c r="KJG263" s="82"/>
      <c r="KJH263" s="82"/>
      <c r="KJI263" s="82"/>
      <c r="KJJ263" s="82"/>
      <c r="KJK263" s="82"/>
      <c r="KJL263" s="82"/>
      <c r="KJM263" s="82"/>
      <c r="KJN263" s="82"/>
      <c r="KJO263" s="82"/>
      <c r="KJP263" s="82"/>
      <c r="KJQ263" s="82"/>
      <c r="KJR263" s="82"/>
      <c r="KJS263" s="82"/>
      <c r="KJT263" s="82"/>
      <c r="KJU263" s="82"/>
      <c r="KJV263" s="82"/>
      <c r="KJW263" s="82"/>
      <c r="KJX263" s="82"/>
      <c r="KJY263" s="82"/>
      <c r="KJZ263" s="82"/>
      <c r="KKA263" s="82"/>
      <c r="KKB263" s="82"/>
      <c r="KKC263" s="82"/>
      <c r="KKD263" s="82"/>
      <c r="KKE263" s="82"/>
      <c r="KKF263" s="82"/>
      <c r="KKG263" s="82"/>
      <c r="KKH263" s="82"/>
      <c r="KKI263" s="82"/>
      <c r="KKJ263" s="82"/>
      <c r="KKK263" s="82"/>
      <c r="KKL263" s="82"/>
      <c r="KKM263" s="82"/>
      <c r="KKN263" s="82"/>
      <c r="KKO263" s="82"/>
      <c r="KKP263" s="82"/>
      <c r="KKQ263" s="82"/>
      <c r="KKR263" s="82"/>
      <c r="KKS263" s="82"/>
      <c r="KKT263" s="82"/>
      <c r="KKU263" s="82"/>
      <c r="KKV263" s="82"/>
      <c r="KKW263" s="82"/>
      <c r="KKX263" s="82"/>
      <c r="KKY263" s="82"/>
      <c r="KKZ263" s="82"/>
      <c r="KLA263" s="82"/>
      <c r="KLB263" s="82"/>
      <c r="KLC263" s="82"/>
      <c r="KLD263" s="82"/>
      <c r="KLE263" s="82"/>
      <c r="KLF263" s="82"/>
      <c r="KLG263" s="82"/>
      <c r="KLH263" s="82"/>
      <c r="KLI263" s="82"/>
      <c r="KLJ263" s="82"/>
      <c r="KLK263" s="82"/>
      <c r="KLL263" s="82"/>
      <c r="KLM263" s="82"/>
      <c r="KLN263" s="82"/>
      <c r="KLO263" s="82"/>
      <c r="KLP263" s="82"/>
      <c r="KLQ263" s="82"/>
      <c r="KLR263" s="82"/>
      <c r="KLS263" s="82"/>
      <c r="KLT263" s="82"/>
      <c r="KLU263" s="82"/>
      <c r="KLV263" s="82"/>
      <c r="KLW263" s="82"/>
      <c r="KLX263" s="82"/>
      <c r="KLY263" s="82"/>
      <c r="KLZ263" s="82"/>
      <c r="KMA263" s="82"/>
      <c r="KMB263" s="82"/>
      <c r="KMC263" s="82"/>
      <c r="KMD263" s="82"/>
      <c r="KME263" s="82"/>
      <c r="KMF263" s="82"/>
      <c r="KMG263" s="82"/>
      <c r="KMH263" s="82"/>
      <c r="KMI263" s="82"/>
      <c r="KMJ263" s="82"/>
      <c r="KMK263" s="82"/>
      <c r="KML263" s="82"/>
      <c r="KMM263" s="82"/>
      <c r="KMN263" s="82"/>
      <c r="KMO263" s="82"/>
      <c r="KMP263" s="82"/>
      <c r="KMQ263" s="82"/>
      <c r="KMR263" s="82"/>
      <c r="KMS263" s="82"/>
      <c r="KMT263" s="82"/>
      <c r="KMU263" s="82"/>
      <c r="KMV263" s="82"/>
      <c r="KMW263" s="82"/>
      <c r="KMX263" s="82"/>
      <c r="KMY263" s="82"/>
      <c r="KMZ263" s="82"/>
      <c r="KNA263" s="82"/>
      <c r="KNB263" s="82"/>
      <c r="KNC263" s="82"/>
      <c r="KND263" s="82"/>
      <c r="KNE263" s="82"/>
      <c r="KNF263" s="82"/>
      <c r="KNG263" s="82"/>
      <c r="KNH263" s="82"/>
      <c r="KNI263" s="82"/>
      <c r="KNJ263" s="82"/>
      <c r="KNK263" s="82"/>
      <c r="KNL263" s="82"/>
      <c r="KNM263" s="82"/>
      <c r="KNN263" s="82"/>
      <c r="KNO263" s="82"/>
      <c r="KNP263" s="82"/>
      <c r="KNQ263" s="82"/>
      <c r="KNR263" s="82"/>
      <c r="KNS263" s="82"/>
      <c r="KNT263" s="82"/>
      <c r="KNU263" s="82"/>
      <c r="KNV263" s="82"/>
      <c r="KNW263" s="82"/>
      <c r="KNX263" s="82"/>
      <c r="KNY263" s="82"/>
      <c r="KNZ263" s="82"/>
      <c r="KOA263" s="82"/>
      <c r="KOB263" s="82"/>
      <c r="KOC263" s="82"/>
      <c r="KOD263" s="82"/>
      <c r="KOE263" s="82"/>
      <c r="KOF263" s="82"/>
      <c r="KOG263" s="82"/>
      <c r="KOH263" s="82"/>
      <c r="KOI263" s="82"/>
      <c r="KOJ263" s="82"/>
      <c r="KOK263" s="82"/>
      <c r="KOL263" s="82"/>
      <c r="KOM263" s="82"/>
      <c r="KON263" s="82"/>
      <c r="KOO263" s="82"/>
      <c r="KOP263" s="82"/>
      <c r="KOQ263" s="82"/>
      <c r="KOR263" s="82"/>
      <c r="KOS263" s="82"/>
      <c r="KOT263" s="82"/>
      <c r="KOU263" s="82"/>
      <c r="KOV263" s="82"/>
      <c r="KOW263" s="82"/>
      <c r="KOX263" s="82"/>
      <c r="KOY263" s="82"/>
      <c r="KOZ263" s="82"/>
      <c r="KPA263" s="82"/>
      <c r="KPB263" s="82"/>
      <c r="KPC263" s="82"/>
      <c r="KPD263" s="82"/>
      <c r="KPE263" s="82"/>
      <c r="KPF263" s="82"/>
      <c r="KPG263" s="82"/>
      <c r="KPH263" s="82"/>
      <c r="KPI263" s="82"/>
      <c r="KPJ263" s="82"/>
      <c r="KPK263" s="82"/>
      <c r="KPL263" s="82"/>
      <c r="KPM263" s="82"/>
      <c r="KPN263" s="82"/>
      <c r="KPO263" s="82"/>
      <c r="KPP263" s="82"/>
      <c r="KPQ263" s="82"/>
      <c r="KPR263" s="82"/>
      <c r="KPS263" s="82"/>
      <c r="KPT263" s="82"/>
      <c r="KPU263" s="82"/>
      <c r="KPV263" s="82"/>
      <c r="KPW263" s="82"/>
      <c r="KPX263" s="82"/>
      <c r="KPY263" s="82"/>
      <c r="KPZ263" s="82"/>
      <c r="KQA263" s="82"/>
      <c r="KQB263" s="82"/>
      <c r="KQC263" s="82"/>
      <c r="KQD263" s="82"/>
      <c r="KQE263" s="82"/>
      <c r="KQF263" s="82"/>
      <c r="KQG263" s="82"/>
      <c r="KQH263" s="82"/>
      <c r="KQI263" s="82"/>
      <c r="KQJ263" s="82"/>
      <c r="KQK263" s="82"/>
      <c r="KQL263" s="82"/>
      <c r="KQM263" s="82"/>
      <c r="KQN263" s="82"/>
      <c r="KQO263" s="82"/>
      <c r="KQP263" s="82"/>
      <c r="KQQ263" s="82"/>
      <c r="KQR263" s="82"/>
      <c r="KQS263" s="82"/>
      <c r="KQT263" s="82"/>
      <c r="KQU263" s="82"/>
      <c r="KQV263" s="82"/>
      <c r="KQW263" s="82"/>
      <c r="KQX263" s="82"/>
      <c r="KQY263" s="82"/>
      <c r="KQZ263" s="82"/>
      <c r="KRA263" s="82"/>
      <c r="KRB263" s="82"/>
      <c r="KRC263" s="82"/>
      <c r="KRD263" s="82"/>
      <c r="KRE263" s="82"/>
      <c r="KRF263" s="82"/>
      <c r="KRG263" s="82"/>
      <c r="KRH263" s="82"/>
      <c r="KRI263" s="82"/>
      <c r="KRJ263" s="82"/>
      <c r="KRK263" s="82"/>
      <c r="KRL263" s="82"/>
      <c r="KRM263" s="82"/>
      <c r="KRN263" s="82"/>
      <c r="KRO263" s="82"/>
      <c r="KRP263" s="82"/>
      <c r="KRQ263" s="82"/>
      <c r="KRR263" s="82"/>
      <c r="KRS263" s="82"/>
      <c r="KRT263" s="82"/>
      <c r="KRU263" s="82"/>
      <c r="KRV263" s="82"/>
      <c r="KRW263" s="82"/>
      <c r="KRX263" s="82"/>
      <c r="KRY263" s="82"/>
      <c r="KRZ263" s="82"/>
      <c r="KSA263" s="82"/>
      <c r="KSB263" s="82"/>
      <c r="KSC263" s="82"/>
      <c r="KSD263" s="82"/>
      <c r="KSE263" s="82"/>
      <c r="KSF263" s="82"/>
      <c r="KSG263" s="82"/>
      <c r="KSH263" s="82"/>
      <c r="KSI263" s="82"/>
      <c r="KSJ263" s="82"/>
      <c r="KSK263" s="82"/>
      <c r="KSL263" s="82"/>
      <c r="KSM263" s="82"/>
      <c r="KSN263" s="82"/>
      <c r="KSO263" s="82"/>
      <c r="KSP263" s="82"/>
      <c r="KSQ263" s="82"/>
      <c r="KSR263" s="82"/>
      <c r="KSS263" s="82"/>
      <c r="KST263" s="82"/>
      <c r="KSU263" s="82"/>
      <c r="KSV263" s="82"/>
      <c r="KSW263" s="82"/>
      <c r="KSX263" s="82"/>
      <c r="KSY263" s="82"/>
      <c r="KSZ263" s="82"/>
      <c r="KTA263" s="82"/>
      <c r="KTB263" s="82"/>
      <c r="KTC263" s="82"/>
      <c r="KTD263" s="82"/>
      <c r="KTE263" s="82"/>
      <c r="KTF263" s="82"/>
      <c r="KTG263" s="82"/>
      <c r="KTH263" s="82"/>
      <c r="KTI263" s="82"/>
      <c r="KTJ263" s="82"/>
      <c r="KTK263" s="82"/>
      <c r="KTL263" s="82"/>
      <c r="KTM263" s="82"/>
      <c r="KTN263" s="82"/>
      <c r="KTO263" s="82"/>
      <c r="KTP263" s="82"/>
      <c r="KTQ263" s="82"/>
      <c r="KTR263" s="82"/>
      <c r="KTS263" s="82"/>
      <c r="KTT263" s="82"/>
      <c r="KTU263" s="82"/>
      <c r="KTV263" s="82"/>
      <c r="KTW263" s="82"/>
      <c r="KTX263" s="82"/>
      <c r="KTY263" s="82"/>
      <c r="KTZ263" s="82"/>
      <c r="KUA263" s="82"/>
      <c r="KUB263" s="82"/>
      <c r="KUC263" s="82"/>
      <c r="KUD263" s="82"/>
      <c r="KUE263" s="82"/>
      <c r="KUF263" s="82"/>
      <c r="KUG263" s="82"/>
      <c r="KUH263" s="82"/>
      <c r="KUI263" s="82"/>
      <c r="KUJ263" s="82"/>
      <c r="KUK263" s="82"/>
      <c r="KUL263" s="82"/>
      <c r="KUM263" s="82"/>
      <c r="KUN263" s="82"/>
      <c r="KUO263" s="82"/>
      <c r="KUP263" s="82"/>
      <c r="KUQ263" s="82"/>
      <c r="KUR263" s="82"/>
      <c r="KUS263" s="82"/>
      <c r="KUT263" s="82"/>
      <c r="KUU263" s="82"/>
      <c r="KUV263" s="82"/>
      <c r="KUW263" s="82"/>
      <c r="KUX263" s="82"/>
      <c r="KUY263" s="82"/>
      <c r="KUZ263" s="82"/>
      <c r="KVA263" s="82"/>
      <c r="KVB263" s="82"/>
      <c r="KVC263" s="82"/>
      <c r="KVD263" s="82"/>
      <c r="KVE263" s="82"/>
      <c r="KVF263" s="82"/>
      <c r="KVG263" s="82"/>
      <c r="KVH263" s="82"/>
      <c r="KVI263" s="82"/>
      <c r="KVJ263" s="82"/>
      <c r="KVK263" s="82"/>
      <c r="KVL263" s="82"/>
      <c r="KVM263" s="82"/>
      <c r="KVN263" s="82"/>
      <c r="KVO263" s="82"/>
      <c r="KVP263" s="82"/>
      <c r="KVQ263" s="82"/>
      <c r="KVR263" s="82"/>
      <c r="KVS263" s="82"/>
      <c r="KVT263" s="82"/>
      <c r="KVU263" s="82"/>
      <c r="KVV263" s="82"/>
      <c r="KVW263" s="82"/>
      <c r="KVX263" s="82"/>
      <c r="KVY263" s="82"/>
      <c r="KVZ263" s="82"/>
      <c r="KWA263" s="82"/>
      <c r="KWB263" s="82"/>
      <c r="KWC263" s="82"/>
      <c r="KWD263" s="82"/>
      <c r="KWE263" s="82"/>
      <c r="KWF263" s="82"/>
      <c r="KWG263" s="82"/>
      <c r="KWH263" s="82"/>
      <c r="KWI263" s="82"/>
      <c r="KWJ263" s="82"/>
      <c r="KWK263" s="82"/>
      <c r="KWL263" s="82"/>
      <c r="KWM263" s="82"/>
      <c r="KWN263" s="82"/>
      <c r="KWO263" s="82"/>
      <c r="KWP263" s="82"/>
      <c r="KWQ263" s="82"/>
      <c r="KWR263" s="82"/>
      <c r="KWS263" s="82"/>
      <c r="KWT263" s="82"/>
      <c r="KWU263" s="82"/>
      <c r="KWV263" s="82"/>
      <c r="KWW263" s="82"/>
      <c r="KWX263" s="82"/>
      <c r="KWY263" s="82"/>
      <c r="KWZ263" s="82"/>
      <c r="KXA263" s="82"/>
      <c r="KXB263" s="82"/>
      <c r="KXC263" s="82"/>
      <c r="KXD263" s="82"/>
      <c r="KXE263" s="82"/>
      <c r="KXF263" s="82"/>
      <c r="KXG263" s="82"/>
      <c r="KXH263" s="82"/>
      <c r="KXI263" s="82"/>
      <c r="KXJ263" s="82"/>
      <c r="KXK263" s="82"/>
      <c r="KXL263" s="82"/>
      <c r="KXM263" s="82"/>
      <c r="KXN263" s="82"/>
      <c r="KXO263" s="82"/>
      <c r="KXP263" s="82"/>
      <c r="KXQ263" s="82"/>
      <c r="KXR263" s="82"/>
      <c r="KXS263" s="82"/>
      <c r="KXT263" s="82"/>
      <c r="KXU263" s="82"/>
      <c r="KXV263" s="82"/>
      <c r="KXW263" s="82"/>
      <c r="KXX263" s="82"/>
      <c r="KXY263" s="82"/>
      <c r="KXZ263" s="82"/>
      <c r="KYA263" s="82"/>
      <c r="KYB263" s="82"/>
      <c r="KYC263" s="82"/>
      <c r="KYD263" s="82"/>
      <c r="KYE263" s="82"/>
      <c r="KYF263" s="82"/>
      <c r="KYG263" s="82"/>
      <c r="KYH263" s="82"/>
      <c r="KYI263" s="82"/>
      <c r="KYJ263" s="82"/>
      <c r="KYK263" s="82"/>
      <c r="KYL263" s="82"/>
      <c r="KYM263" s="82"/>
      <c r="KYN263" s="82"/>
      <c r="KYO263" s="82"/>
      <c r="KYP263" s="82"/>
      <c r="KYQ263" s="82"/>
      <c r="KYR263" s="82"/>
      <c r="KYS263" s="82"/>
      <c r="KYT263" s="82"/>
      <c r="KYU263" s="82"/>
      <c r="KYV263" s="82"/>
      <c r="KYW263" s="82"/>
      <c r="KYX263" s="82"/>
      <c r="KYY263" s="82"/>
      <c r="KYZ263" s="82"/>
      <c r="KZA263" s="82"/>
      <c r="KZB263" s="82"/>
      <c r="KZC263" s="82"/>
      <c r="KZD263" s="82"/>
      <c r="KZE263" s="82"/>
      <c r="KZF263" s="82"/>
      <c r="KZG263" s="82"/>
      <c r="KZH263" s="82"/>
      <c r="KZI263" s="82"/>
      <c r="KZJ263" s="82"/>
      <c r="KZK263" s="82"/>
      <c r="KZL263" s="82"/>
      <c r="KZM263" s="82"/>
      <c r="KZN263" s="82"/>
      <c r="KZO263" s="82"/>
      <c r="KZP263" s="82"/>
      <c r="KZQ263" s="82"/>
      <c r="KZR263" s="82"/>
      <c r="KZS263" s="82"/>
      <c r="KZT263" s="82"/>
      <c r="KZU263" s="82"/>
      <c r="KZV263" s="82"/>
      <c r="KZW263" s="82"/>
      <c r="KZX263" s="82"/>
      <c r="KZY263" s="82"/>
      <c r="KZZ263" s="82"/>
      <c r="LAA263" s="82"/>
      <c r="LAB263" s="82"/>
      <c r="LAC263" s="82"/>
      <c r="LAD263" s="82"/>
      <c r="LAE263" s="82"/>
      <c r="LAF263" s="82"/>
      <c r="LAG263" s="82"/>
      <c r="LAH263" s="82"/>
      <c r="LAI263" s="82"/>
      <c r="LAJ263" s="82"/>
      <c r="LAK263" s="82"/>
      <c r="LAL263" s="82"/>
      <c r="LAM263" s="82"/>
      <c r="LAN263" s="82"/>
      <c r="LAO263" s="82"/>
      <c r="LAP263" s="82"/>
      <c r="LAQ263" s="82"/>
      <c r="LAR263" s="82"/>
      <c r="LAS263" s="82"/>
      <c r="LAT263" s="82"/>
      <c r="LAU263" s="82"/>
      <c r="LAV263" s="82"/>
      <c r="LAW263" s="82"/>
      <c r="LAX263" s="82"/>
      <c r="LAY263" s="82"/>
      <c r="LAZ263" s="82"/>
      <c r="LBA263" s="82"/>
      <c r="LBB263" s="82"/>
      <c r="LBC263" s="82"/>
      <c r="LBD263" s="82"/>
      <c r="LBE263" s="82"/>
      <c r="LBF263" s="82"/>
      <c r="LBG263" s="82"/>
      <c r="LBH263" s="82"/>
      <c r="LBI263" s="82"/>
      <c r="LBJ263" s="82"/>
      <c r="LBK263" s="82"/>
      <c r="LBL263" s="82"/>
      <c r="LBM263" s="82"/>
      <c r="LBN263" s="82"/>
      <c r="LBO263" s="82"/>
      <c r="LBP263" s="82"/>
      <c r="LBQ263" s="82"/>
      <c r="LBR263" s="82"/>
      <c r="LBS263" s="82"/>
      <c r="LBT263" s="82"/>
      <c r="LBU263" s="82"/>
      <c r="LBV263" s="82"/>
      <c r="LBW263" s="82"/>
      <c r="LBX263" s="82"/>
      <c r="LBY263" s="82"/>
      <c r="LBZ263" s="82"/>
      <c r="LCA263" s="82"/>
      <c r="LCB263" s="82"/>
      <c r="LCC263" s="82"/>
      <c r="LCD263" s="82"/>
      <c r="LCE263" s="82"/>
      <c r="LCF263" s="82"/>
      <c r="LCG263" s="82"/>
      <c r="LCH263" s="82"/>
      <c r="LCI263" s="82"/>
      <c r="LCJ263" s="82"/>
      <c r="LCK263" s="82"/>
      <c r="LCL263" s="82"/>
      <c r="LCM263" s="82"/>
      <c r="LCN263" s="82"/>
      <c r="LCO263" s="82"/>
      <c r="LCP263" s="82"/>
      <c r="LCQ263" s="82"/>
      <c r="LCR263" s="82"/>
      <c r="LCS263" s="82"/>
      <c r="LCT263" s="82"/>
      <c r="LCU263" s="82"/>
      <c r="LCV263" s="82"/>
      <c r="LCW263" s="82"/>
      <c r="LCX263" s="82"/>
      <c r="LCY263" s="82"/>
      <c r="LCZ263" s="82"/>
      <c r="LDA263" s="82"/>
      <c r="LDB263" s="82"/>
      <c r="LDC263" s="82"/>
      <c r="LDD263" s="82"/>
      <c r="LDE263" s="82"/>
      <c r="LDF263" s="82"/>
      <c r="LDG263" s="82"/>
      <c r="LDH263" s="82"/>
      <c r="LDI263" s="82"/>
      <c r="LDJ263" s="82"/>
      <c r="LDK263" s="82"/>
      <c r="LDL263" s="82"/>
      <c r="LDM263" s="82"/>
      <c r="LDN263" s="82"/>
      <c r="LDO263" s="82"/>
      <c r="LDP263" s="82"/>
      <c r="LDQ263" s="82"/>
      <c r="LDR263" s="82"/>
      <c r="LDS263" s="82"/>
      <c r="LDT263" s="82"/>
      <c r="LDU263" s="82"/>
      <c r="LDV263" s="82"/>
      <c r="LDW263" s="82"/>
      <c r="LDX263" s="82"/>
      <c r="LDY263" s="82"/>
      <c r="LDZ263" s="82"/>
      <c r="LEA263" s="82"/>
      <c r="LEB263" s="82"/>
      <c r="LEC263" s="82"/>
      <c r="LED263" s="82"/>
      <c r="LEE263" s="82"/>
      <c r="LEF263" s="82"/>
      <c r="LEG263" s="82"/>
      <c r="LEH263" s="82"/>
      <c r="LEI263" s="82"/>
      <c r="LEJ263" s="82"/>
      <c r="LEK263" s="82"/>
      <c r="LEL263" s="82"/>
      <c r="LEM263" s="82"/>
      <c r="LEN263" s="82"/>
      <c r="LEO263" s="82"/>
      <c r="LEP263" s="82"/>
      <c r="LEQ263" s="82"/>
      <c r="LER263" s="82"/>
      <c r="LES263" s="82"/>
      <c r="LET263" s="82"/>
      <c r="LEU263" s="82"/>
      <c r="LEV263" s="82"/>
      <c r="LEW263" s="82"/>
      <c r="LEX263" s="82"/>
      <c r="LEY263" s="82"/>
      <c r="LEZ263" s="82"/>
      <c r="LFA263" s="82"/>
      <c r="LFB263" s="82"/>
      <c r="LFC263" s="82"/>
      <c r="LFD263" s="82"/>
      <c r="LFE263" s="82"/>
      <c r="LFF263" s="82"/>
      <c r="LFG263" s="82"/>
      <c r="LFH263" s="82"/>
      <c r="LFI263" s="82"/>
      <c r="LFJ263" s="82"/>
      <c r="LFK263" s="82"/>
      <c r="LFL263" s="82"/>
      <c r="LFM263" s="82"/>
      <c r="LFN263" s="82"/>
      <c r="LFO263" s="82"/>
      <c r="LFP263" s="82"/>
      <c r="LFQ263" s="82"/>
      <c r="LFR263" s="82"/>
      <c r="LFS263" s="82"/>
      <c r="LFT263" s="82"/>
      <c r="LFU263" s="82"/>
      <c r="LFV263" s="82"/>
      <c r="LFW263" s="82"/>
      <c r="LFX263" s="82"/>
      <c r="LFY263" s="82"/>
      <c r="LFZ263" s="82"/>
      <c r="LGA263" s="82"/>
      <c r="LGB263" s="82"/>
      <c r="LGC263" s="82"/>
      <c r="LGD263" s="82"/>
      <c r="LGE263" s="82"/>
      <c r="LGF263" s="82"/>
      <c r="LGG263" s="82"/>
      <c r="LGH263" s="82"/>
      <c r="LGI263" s="82"/>
      <c r="LGJ263" s="82"/>
      <c r="LGK263" s="82"/>
      <c r="LGL263" s="82"/>
      <c r="LGM263" s="82"/>
      <c r="LGN263" s="82"/>
      <c r="LGO263" s="82"/>
      <c r="LGP263" s="82"/>
      <c r="LGQ263" s="82"/>
      <c r="LGR263" s="82"/>
      <c r="LGS263" s="82"/>
      <c r="LGT263" s="82"/>
      <c r="LGU263" s="82"/>
      <c r="LGV263" s="82"/>
      <c r="LGW263" s="82"/>
      <c r="LGX263" s="82"/>
      <c r="LGY263" s="82"/>
      <c r="LGZ263" s="82"/>
      <c r="LHA263" s="82"/>
      <c r="LHB263" s="82"/>
      <c r="LHC263" s="82"/>
      <c r="LHD263" s="82"/>
      <c r="LHE263" s="82"/>
      <c r="LHF263" s="82"/>
      <c r="LHG263" s="82"/>
      <c r="LHH263" s="82"/>
      <c r="LHI263" s="82"/>
      <c r="LHJ263" s="82"/>
      <c r="LHK263" s="82"/>
      <c r="LHL263" s="82"/>
      <c r="LHM263" s="82"/>
      <c r="LHN263" s="82"/>
      <c r="LHO263" s="82"/>
      <c r="LHP263" s="82"/>
      <c r="LHQ263" s="82"/>
      <c r="LHR263" s="82"/>
      <c r="LHS263" s="82"/>
      <c r="LHT263" s="82"/>
      <c r="LHU263" s="82"/>
      <c r="LHV263" s="82"/>
      <c r="LHW263" s="82"/>
      <c r="LHX263" s="82"/>
      <c r="LHY263" s="82"/>
      <c r="LHZ263" s="82"/>
      <c r="LIA263" s="82"/>
      <c r="LIB263" s="82"/>
      <c r="LIC263" s="82"/>
      <c r="LID263" s="82"/>
      <c r="LIE263" s="82"/>
      <c r="LIF263" s="82"/>
      <c r="LIG263" s="82"/>
      <c r="LIH263" s="82"/>
      <c r="LII263" s="82"/>
      <c r="LIJ263" s="82"/>
      <c r="LIK263" s="82"/>
      <c r="LIL263" s="82"/>
      <c r="LIM263" s="82"/>
      <c r="LIN263" s="82"/>
      <c r="LIO263" s="82"/>
      <c r="LIP263" s="82"/>
      <c r="LIQ263" s="82"/>
      <c r="LIR263" s="82"/>
      <c r="LIS263" s="82"/>
      <c r="LIT263" s="82"/>
      <c r="LIU263" s="82"/>
      <c r="LIV263" s="82"/>
      <c r="LIW263" s="82"/>
      <c r="LIX263" s="82"/>
      <c r="LIY263" s="82"/>
      <c r="LIZ263" s="82"/>
      <c r="LJA263" s="82"/>
      <c r="LJB263" s="82"/>
      <c r="LJC263" s="82"/>
      <c r="LJD263" s="82"/>
      <c r="LJE263" s="82"/>
      <c r="LJF263" s="82"/>
      <c r="LJG263" s="82"/>
      <c r="LJH263" s="82"/>
      <c r="LJI263" s="82"/>
      <c r="LJJ263" s="82"/>
      <c r="LJK263" s="82"/>
      <c r="LJL263" s="82"/>
      <c r="LJM263" s="82"/>
      <c r="LJN263" s="82"/>
      <c r="LJO263" s="82"/>
      <c r="LJP263" s="82"/>
      <c r="LJQ263" s="82"/>
      <c r="LJR263" s="82"/>
      <c r="LJS263" s="82"/>
      <c r="LJT263" s="82"/>
      <c r="LJU263" s="82"/>
      <c r="LJV263" s="82"/>
      <c r="LJW263" s="82"/>
      <c r="LJX263" s="82"/>
      <c r="LJY263" s="82"/>
      <c r="LJZ263" s="82"/>
      <c r="LKA263" s="82"/>
      <c r="LKB263" s="82"/>
      <c r="LKC263" s="82"/>
      <c r="LKD263" s="82"/>
      <c r="LKE263" s="82"/>
      <c r="LKF263" s="82"/>
      <c r="LKG263" s="82"/>
      <c r="LKH263" s="82"/>
      <c r="LKI263" s="82"/>
      <c r="LKJ263" s="82"/>
      <c r="LKK263" s="82"/>
      <c r="LKL263" s="82"/>
      <c r="LKM263" s="82"/>
      <c r="LKN263" s="82"/>
      <c r="LKO263" s="82"/>
      <c r="LKP263" s="82"/>
      <c r="LKQ263" s="82"/>
      <c r="LKR263" s="82"/>
      <c r="LKS263" s="82"/>
      <c r="LKT263" s="82"/>
      <c r="LKU263" s="82"/>
      <c r="LKV263" s="82"/>
      <c r="LKW263" s="82"/>
      <c r="LKX263" s="82"/>
      <c r="LKY263" s="82"/>
      <c r="LKZ263" s="82"/>
      <c r="LLA263" s="82"/>
      <c r="LLB263" s="82"/>
      <c r="LLC263" s="82"/>
      <c r="LLD263" s="82"/>
      <c r="LLE263" s="82"/>
      <c r="LLF263" s="82"/>
      <c r="LLG263" s="82"/>
      <c r="LLH263" s="82"/>
      <c r="LLI263" s="82"/>
      <c r="LLJ263" s="82"/>
      <c r="LLK263" s="82"/>
      <c r="LLL263" s="82"/>
      <c r="LLM263" s="82"/>
      <c r="LLN263" s="82"/>
      <c r="LLO263" s="82"/>
      <c r="LLP263" s="82"/>
      <c r="LLQ263" s="82"/>
      <c r="LLR263" s="82"/>
      <c r="LLS263" s="82"/>
      <c r="LLT263" s="82"/>
      <c r="LLU263" s="82"/>
      <c r="LLV263" s="82"/>
      <c r="LLW263" s="82"/>
      <c r="LLX263" s="82"/>
      <c r="LLY263" s="82"/>
      <c r="LLZ263" s="82"/>
      <c r="LMA263" s="82"/>
      <c r="LMB263" s="82"/>
      <c r="LMC263" s="82"/>
      <c r="LMD263" s="82"/>
      <c r="LME263" s="82"/>
      <c r="LMF263" s="82"/>
      <c r="LMG263" s="82"/>
      <c r="LMH263" s="82"/>
      <c r="LMI263" s="82"/>
      <c r="LMJ263" s="82"/>
      <c r="LMK263" s="82"/>
      <c r="LML263" s="82"/>
      <c r="LMM263" s="82"/>
      <c r="LMN263" s="82"/>
      <c r="LMO263" s="82"/>
      <c r="LMP263" s="82"/>
      <c r="LMQ263" s="82"/>
      <c r="LMR263" s="82"/>
      <c r="LMS263" s="82"/>
      <c r="LMT263" s="82"/>
      <c r="LMU263" s="82"/>
      <c r="LMV263" s="82"/>
      <c r="LMW263" s="82"/>
      <c r="LMX263" s="82"/>
      <c r="LMY263" s="82"/>
      <c r="LMZ263" s="82"/>
      <c r="LNA263" s="82"/>
      <c r="LNB263" s="82"/>
      <c r="LNC263" s="82"/>
      <c r="LND263" s="82"/>
      <c r="LNE263" s="82"/>
      <c r="LNF263" s="82"/>
      <c r="LNG263" s="82"/>
      <c r="LNH263" s="82"/>
      <c r="LNI263" s="82"/>
      <c r="LNJ263" s="82"/>
      <c r="LNK263" s="82"/>
      <c r="LNL263" s="82"/>
      <c r="LNM263" s="82"/>
      <c r="LNN263" s="82"/>
      <c r="LNO263" s="82"/>
      <c r="LNP263" s="82"/>
      <c r="LNQ263" s="82"/>
      <c r="LNR263" s="82"/>
      <c r="LNS263" s="82"/>
      <c r="LNT263" s="82"/>
      <c r="LNU263" s="82"/>
      <c r="LNV263" s="82"/>
      <c r="LNW263" s="82"/>
      <c r="LNX263" s="82"/>
      <c r="LNY263" s="82"/>
      <c r="LNZ263" s="82"/>
      <c r="LOA263" s="82"/>
      <c r="LOB263" s="82"/>
      <c r="LOC263" s="82"/>
      <c r="LOD263" s="82"/>
      <c r="LOE263" s="82"/>
      <c r="LOF263" s="82"/>
      <c r="LOG263" s="82"/>
      <c r="LOH263" s="82"/>
      <c r="LOI263" s="82"/>
      <c r="LOJ263" s="82"/>
      <c r="LOK263" s="82"/>
      <c r="LOL263" s="82"/>
      <c r="LOM263" s="82"/>
      <c r="LON263" s="82"/>
      <c r="LOO263" s="82"/>
      <c r="LOP263" s="82"/>
      <c r="LOQ263" s="82"/>
      <c r="LOR263" s="82"/>
      <c r="LOS263" s="82"/>
      <c r="LOT263" s="82"/>
      <c r="LOU263" s="82"/>
      <c r="LOV263" s="82"/>
      <c r="LOW263" s="82"/>
      <c r="LOX263" s="82"/>
      <c r="LOY263" s="82"/>
      <c r="LOZ263" s="82"/>
      <c r="LPA263" s="82"/>
      <c r="LPB263" s="82"/>
      <c r="LPC263" s="82"/>
      <c r="LPD263" s="82"/>
      <c r="LPE263" s="82"/>
      <c r="LPF263" s="82"/>
      <c r="LPG263" s="82"/>
      <c r="LPH263" s="82"/>
      <c r="LPI263" s="82"/>
      <c r="LPJ263" s="82"/>
      <c r="LPK263" s="82"/>
      <c r="LPL263" s="82"/>
      <c r="LPM263" s="82"/>
      <c r="LPN263" s="82"/>
      <c r="LPO263" s="82"/>
      <c r="LPP263" s="82"/>
      <c r="LPQ263" s="82"/>
      <c r="LPR263" s="82"/>
      <c r="LPS263" s="82"/>
      <c r="LPT263" s="82"/>
      <c r="LPU263" s="82"/>
      <c r="LPV263" s="82"/>
      <c r="LPW263" s="82"/>
      <c r="LPX263" s="82"/>
      <c r="LPY263" s="82"/>
      <c r="LPZ263" s="82"/>
      <c r="LQA263" s="82"/>
      <c r="LQB263" s="82"/>
      <c r="LQC263" s="82"/>
      <c r="LQD263" s="82"/>
      <c r="LQE263" s="82"/>
      <c r="LQF263" s="82"/>
      <c r="LQG263" s="82"/>
      <c r="LQH263" s="82"/>
      <c r="LQI263" s="82"/>
      <c r="LQJ263" s="82"/>
      <c r="LQK263" s="82"/>
      <c r="LQL263" s="82"/>
      <c r="LQM263" s="82"/>
      <c r="LQN263" s="82"/>
      <c r="LQO263" s="82"/>
      <c r="LQP263" s="82"/>
      <c r="LQQ263" s="82"/>
      <c r="LQR263" s="82"/>
      <c r="LQS263" s="82"/>
      <c r="LQT263" s="82"/>
      <c r="LQU263" s="82"/>
      <c r="LQV263" s="82"/>
      <c r="LQW263" s="82"/>
      <c r="LQX263" s="82"/>
      <c r="LQY263" s="82"/>
      <c r="LQZ263" s="82"/>
      <c r="LRA263" s="82"/>
      <c r="LRB263" s="82"/>
      <c r="LRC263" s="82"/>
      <c r="LRD263" s="82"/>
      <c r="LRE263" s="82"/>
      <c r="LRF263" s="82"/>
      <c r="LRG263" s="82"/>
      <c r="LRH263" s="82"/>
      <c r="LRI263" s="82"/>
      <c r="LRJ263" s="82"/>
      <c r="LRK263" s="82"/>
      <c r="LRL263" s="82"/>
      <c r="LRM263" s="82"/>
      <c r="LRN263" s="82"/>
      <c r="LRO263" s="82"/>
      <c r="LRP263" s="82"/>
      <c r="LRQ263" s="82"/>
      <c r="LRR263" s="82"/>
      <c r="LRS263" s="82"/>
      <c r="LRT263" s="82"/>
      <c r="LRU263" s="82"/>
      <c r="LRV263" s="82"/>
      <c r="LRW263" s="82"/>
      <c r="LRX263" s="82"/>
      <c r="LRY263" s="82"/>
      <c r="LRZ263" s="82"/>
      <c r="LSA263" s="82"/>
      <c r="LSB263" s="82"/>
      <c r="LSC263" s="82"/>
      <c r="LSD263" s="82"/>
      <c r="LSE263" s="82"/>
      <c r="LSF263" s="82"/>
      <c r="LSG263" s="82"/>
      <c r="LSH263" s="82"/>
      <c r="LSI263" s="82"/>
      <c r="LSJ263" s="82"/>
      <c r="LSK263" s="82"/>
      <c r="LSL263" s="82"/>
      <c r="LSM263" s="82"/>
      <c r="LSN263" s="82"/>
      <c r="LSO263" s="82"/>
      <c r="LSP263" s="82"/>
      <c r="LSQ263" s="82"/>
      <c r="LSR263" s="82"/>
      <c r="LSS263" s="82"/>
      <c r="LST263" s="82"/>
      <c r="LSU263" s="82"/>
      <c r="LSV263" s="82"/>
      <c r="LSW263" s="82"/>
      <c r="LSX263" s="82"/>
      <c r="LSY263" s="82"/>
      <c r="LSZ263" s="82"/>
      <c r="LTA263" s="82"/>
      <c r="LTB263" s="82"/>
      <c r="LTC263" s="82"/>
      <c r="LTD263" s="82"/>
      <c r="LTE263" s="82"/>
      <c r="LTF263" s="82"/>
      <c r="LTG263" s="82"/>
      <c r="LTH263" s="82"/>
      <c r="LTI263" s="82"/>
      <c r="LTJ263" s="82"/>
      <c r="LTK263" s="82"/>
      <c r="LTL263" s="82"/>
      <c r="LTM263" s="82"/>
      <c r="LTN263" s="82"/>
      <c r="LTO263" s="82"/>
      <c r="LTP263" s="82"/>
      <c r="LTQ263" s="82"/>
      <c r="LTR263" s="82"/>
      <c r="LTS263" s="82"/>
      <c r="LTT263" s="82"/>
      <c r="LTU263" s="82"/>
      <c r="LTV263" s="82"/>
      <c r="LTW263" s="82"/>
      <c r="LTX263" s="82"/>
      <c r="LTY263" s="82"/>
      <c r="LTZ263" s="82"/>
      <c r="LUA263" s="82"/>
      <c r="LUB263" s="82"/>
      <c r="LUC263" s="82"/>
      <c r="LUD263" s="82"/>
      <c r="LUE263" s="82"/>
      <c r="LUF263" s="82"/>
      <c r="LUG263" s="82"/>
      <c r="LUH263" s="82"/>
      <c r="LUI263" s="82"/>
      <c r="LUJ263" s="82"/>
      <c r="LUK263" s="82"/>
      <c r="LUL263" s="82"/>
      <c r="LUM263" s="82"/>
      <c r="LUN263" s="82"/>
      <c r="LUO263" s="82"/>
      <c r="LUP263" s="82"/>
      <c r="LUQ263" s="82"/>
      <c r="LUR263" s="82"/>
      <c r="LUS263" s="82"/>
      <c r="LUT263" s="82"/>
      <c r="LUU263" s="82"/>
      <c r="LUV263" s="82"/>
      <c r="LUW263" s="82"/>
      <c r="LUX263" s="82"/>
      <c r="LUY263" s="82"/>
      <c r="LUZ263" s="82"/>
      <c r="LVA263" s="82"/>
      <c r="LVB263" s="82"/>
      <c r="LVC263" s="82"/>
      <c r="LVD263" s="82"/>
      <c r="LVE263" s="82"/>
      <c r="LVF263" s="82"/>
      <c r="LVG263" s="82"/>
      <c r="LVH263" s="82"/>
      <c r="LVI263" s="82"/>
      <c r="LVJ263" s="82"/>
      <c r="LVK263" s="82"/>
      <c r="LVL263" s="82"/>
      <c r="LVM263" s="82"/>
      <c r="LVN263" s="82"/>
      <c r="LVO263" s="82"/>
      <c r="LVP263" s="82"/>
      <c r="LVQ263" s="82"/>
      <c r="LVR263" s="82"/>
      <c r="LVS263" s="82"/>
      <c r="LVT263" s="82"/>
      <c r="LVU263" s="82"/>
      <c r="LVV263" s="82"/>
      <c r="LVW263" s="82"/>
      <c r="LVX263" s="82"/>
      <c r="LVY263" s="82"/>
      <c r="LVZ263" s="82"/>
      <c r="LWA263" s="82"/>
      <c r="LWB263" s="82"/>
      <c r="LWC263" s="82"/>
      <c r="LWD263" s="82"/>
      <c r="LWE263" s="82"/>
      <c r="LWF263" s="82"/>
      <c r="LWG263" s="82"/>
      <c r="LWH263" s="82"/>
      <c r="LWI263" s="82"/>
      <c r="LWJ263" s="82"/>
      <c r="LWK263" s="82"/>
      <c r="LWL263" s="82"/>
      <c r="LWM263" s="82"/>
      <c r="LWN263" s="82"/>
      <c r="LWO263" s="82"/>
      <c r="LWP263" s="82"/>
      <c r="LWQ263" s="82"/>
      <c r="LWR263" s="82"/>
      <c r="LWS263" s="82"/>
      <c r="LWT263" s="82"/>
      <c r="LWU263" s="82"/>
      <c r="LWV263" s="82"/>
      <c r="LWW263" s="82"/>
      <c r="LWX263" s="82"/>
      <c r="LWY263" s="82"/>
      <c r="LWZ263" s="82"/>
      <c r="LXA263" s="82"/>
      <c r="LXB263" s="82"/>
      <c r="LXC263" s="82"/>
      <c r="LXD263" s="82"/>
      <c r="LXE263" s="82"/>
      <c r="LXF263" s="82"/>
      <c r="LXG263" s="82"/>
      <c r="LXH263" s="82"/>
      <c r="LXI263" s="82"/>
      <c r="LXJ263" s="82"/>
      <c r="LXK263" s="82"/>
      <c r="LXL263" s="82"/>
      <c r="LXM263" s="82"/>
      <c r="LXN263" s="82"/>
      <c r="LXO263" s="82"/>
      <c r="LXP263" s="82"/>
      <c r="LXQ263" s="82"/>
      <c r="LXR263" s="82"/>
      <c r="LXS263" s="82"/>
      <c r="LXT263" s="82"/>
      <c r="LXU263" s="82"/>
      <c r="LXV263" s="82"/>
      <c r="LXW263" s="82"/>
      <c r="LXX263" s="82"/>
      <c r="LXY263" s="82"/>
      <c r="LXZ263" s="82"/>
      <c r="LYA263" s="82"/>
      <c r="LYB263" s="82"/>
      <c r="LYC263" s="82"/>
      <c r="LYD263" s="82"/>
      <c r="LYE263" s="82"/>
      <c r="LYF263" s="82"/>
      <c r="LYG263" s="82"/>
      <c r="LYH263" s="82"/>
      <c r="LYI263" s="82"/>
      <c r="LYJ263" s="82"/>
      <c r="LYK263" s="82"/>
      <c r="LYL263" s="82"/>
      <c r="LYM263" s="82"/>
      <c r="LYN263" s="82"/>
      <c r="LYO263" s="82"/>
      <c r="LYP263" s="82"/>
      <c r="LYQ263" s="82"/>
      <c r="LYR263" s="82"/>
      <c r="LYS263" s="82"/>
      <c r="LYT263" s="82"/>
      <c r="LYU263" s="82"/>
      <c r="LYV263" s="82"/>
      <c r="LYW263" s="82"/>
      <c r="LYX263" s="82"/>
      <c r="LYY263" s="82"/>
      <c r="LYZ263" s="82"/>
      <c r="LZA263" s="82"/>
      <c r="LZB263" s="82"/>
      <c r="LZC263" s="82"/>
      <c r="LZD263" s="82"/>
      <c r="LZE263" s="82"/>
      <c r="LZF263" s="82"/>
      <c r="LZG263" s="82"/>
      <c r="LZH263" s="82"/>
      <c r="LZI263" s="82"/>
      <c r="LZJ263" s="82"/>
      <c r="LZK263" s="82"/>
      <c r="LZL263" s="82"/>
      <c r="LZM263" s="82"/>
      <c r="LZN263" s="82"/>
      <c r="LZO263" s="82"/>
      <c r="LZP263" s="82"/>
      <c r="LZQ263" s="82"/>
      <c r="LZR263" s="82"/>
      <c r="LZS263" s="82"/>
      <c r="LZT263" s="82"/>
      <c r="LZU263" s="82"/>
      <c r="LZV263" s="82"/>
      <c r="LZW263" s="82"/>
      <c r="LZX263" s="82"/>
      <c r="LZY263" s="82"/>
      <c r="LZZ263" s="82"/>
      <c r="MAA263" s="82"/>
      <c r="MAB263" s="82"/>
      <c r="MAC263" s="82"/>
      <c r="MAD263" s="82"/>
      <c r="MAE263" s="82"/>
      <c r="MAF263" s="82"/>
      <c r="MAG263" s="82"/>
      <c r="MAH263" s="82"/>
      <c r="MAI263" s="82"/>
      <c r="MAJ263" s="82"/>
      <c r="MAK263" s="82"/>
      <c r="MAL263" s="82"/>
      <c r="MAM263" s="82"/>
      <c r="MAN263" s="82"/>
      <c r="MAO263" s="82"/>
      <c r="MAP263" s="82"/>
      <c r="MAQ263" s="82"/>
      <c r="MAR263" s="82"/>
      <c r="MAS263" s="82"/>
      <c r="MAT263" s="82"/>
      <c r="MAU263" s="82"/>
      <c r="MAV263" s="82"/>
      <c r="MAW263" s="82"/>
      <c r="MAX263" s="82"/>
      <c r="MAY263" s="82"/>
      <c r="MAZ263" s="82"/>
      <c r="MBA263" s="82"/>
      <c r="MBB263" s="82"/>
      <c r="MBC263" s="82"/>
      <c r="MBD263" s="82"/>
      <c r="MBE263" s="82"/>
      <c r="MBF263" s="82"/>
      <c r="MBG263" s="82"/>
      <c r="MBH263" s="82"/>
      <c r="MBI263" s="82"/>
      <c r="MBJ263" s="82"/>
      <c r="MBK263" s="82"/>
      <c r="MBL263" s="82"/>
      <c r="MBM263" s="82"/>
      <c r="MBN263" s="82"/>
      <c r="MBO263" s="82"/>
      <c r="MBP263" s="82"/>
      <c r="MBQ263" s="82"/>
      <c r="MBR263" s="82"/>
      <c r="MBS263" s="82"/>
      <c r="MBT263" s="82"/>
      <c r="MBU263" s="82"/>
      <c r="MBV263" s="82"/>
      <c r="MBW263" s="82"/>
      <c r="MBX263" s="82"/>
      <c r="MBY263" s="82"/>
      <c r="MBZ263" s="82"/>
      <c r="MCA263" s="82"/>
      <c r="MCB263" s="82"/>
      <c r="MCC263" s="82"/>
      <c r="MCD263" s="82"/>
      <c r="MCE263" s="82"/>
      <c r="MCF263" s="82"/>
      <c r="MCG263" s="82"/>
      <c r="MCH263" s="82"/>
      <c r="MCI263" s="82"/>
      <c r="MCJ263" s="82"/>
      <c r="MCK263" s="82"/>
      <c r="MCL263" s="82"/>
      <c r="MCM263" s="82"/>
      <c r="MCN263" s="82"/>
      <c r="MCO263" s="82"/>
      <c r="MCP263" s="82"/>
      <c r="MCQ263" s="82"/>
      <c r="MCR263" s="82"/>
      <c r="MCS263" s="82"/>
      <c r="MCT263" s="82"/>
      <c r="MCU263" s="82"/>
      <c r="MCV263" s="82"/>
      <c r="MCW263" s="82"/>
      <c r="MCX263" s="82"/>
      <c r="MCY263" s="82"/>
      <c r="MCZ263" s="82"/>
      <c r="MDA263" s="82"/>
      <c r="MDB263" s="82"/>
      <c r="MDC263" s="82"/>
      <c r="MDD263" s="82"/>
      <c r="MDE263" s="82"/>
      <c r="MDF263" s="82"/>
      <c r="MDG263" s="82"/>
      <c r="MDH263" s="82"/>
      <c r="MDI263" s="82"/>
      <c r="MDJ263" s="82"/>
      <c r="MDK263" s="82"/>
      <c r="MDL263" s="82"/>
      <c r="MDM263" s="82"/>
      <c r="MDN263" s="82"/>
      <c r="MDO263" s="82"/>
      <c r="MDP263" s="82"/>
      <c r="MDQ263" s="82"/>
      <c r="MDR263" s="82"/>
      <c r="MDS263" s="82"/>
      <c r="MDT263" s="82"/>
      <c r="MDU263" s="82"/>
      <c r="MDV263" s="82"/>
      <c r="MDW263" s="82"/>
      <c r="MDX263" s="82"/>
      <c r="MDY263" s="82"/>
      <c r="MDZ263" s="82"/>
      <c r="MEA263" s="82"/>
      <c r="MEB263" s="82"/>
      <c r="MEC263" s="82"/>
      <c r="MED263" s="82"/>
      <c r="MEE263" s="82"/>
      <c r="MEF263" s="82"/>
      <c r="MEG263" s="82"/>
      <c r="MEH263" s="82"/>
      <c r="MEI263" s="82"/>
      <c r="MEJ263" s="82"/>
      <c r="MEK263" s="82"/>
      <c r="MEL263" s="82"/>
      <c r="MEM263" s="82"/>
      <c r="MEN263" s="82"/>
      <c r="MEO263" s="82"/>
      <c r="MEP263" s="82"/>
      <c r="MEQ263" s="82"/>
      <c r="MER263" s="82"/>
      <c r="MES263" s="82"/>
      <c r="MET263" s="82"/>
      <c r="MEU263" s="82"/>
      <c r="MEV263" s="82"/>
      <c r="MEW263" s="82"/>
      <c r="MEX263" s="82"/>
      <c r="MEY263" s="82"/>
      <c r="MEZ263" s="82"/>
      <c r="MFA263" s="82"/>
      <c r="MFB263" s="82"/>
      <c r="MFC263" s="82"/>
      <c r="MFD263" s="82"/>
      <c r="MFE263" s="82"/>
      <c r="MFF263" s="82"/>
      <c r="MFG263" s="82"/>
      <c r="MFH263" s="82"/>
      <c r="MFI263" s="82"/>
      <c r="MFJ263" s="82"/>
      <c r="MFK263" s="82"/>
      <c r="MFL263" s="82"/>
      <c r="MFM263" s="82"/>
      <c r="MFN263" s="82"/>
      <c r="MFO263" s="82"/>
      <c r="MFP263" s="82"/>
      <c r="MFQ263" s="82"/>
      <c r="MFR263" s="82"/>
      <c r="MFS263" s="82"/>
      <c r="MFT263" s="82"/>
      <c r="MFU263" s="82"/>
      <c r="MFV263" s="82"/>
      <c r="MFW263" s="82"/>
      <c r="MFX263" s="82"/>
      <c r="MFY263" s="82"/>
      <c r="MFZ263" s="82"/>
      <c r="MGA263" s="82"/>
      <c r="MGB263" s="82"/>
      <c r="MGC263" s="82"/>
      <c r="MGD263" s="82"/>
      <c r="MGE263" s="82"/>
      <c r="MGF263" s="82"/>
      <c r="MGG263" s="82"/>
      <c r="MGH263" s="82"/>
      <c r="MGI263" s="82"/>
      <c r="MGJ263" s="82"/>
      <c r="MGK263" s="82"/>
      <c r="MGL263" s="82"/>
      <c r="MGM263" s="82"/>
      <c r="MGN263" s="82"/>
      <c r="MGO263" s="82"/>
      <c r="MGP263" s="82"/>
      <c r="MGQ263" s="82"/>
      <c r="MGR263" s="82"/>
      <c r="MGS263" s="82"/>
      <c r="MGT263" s="82"/>
      <c r="MGU263" s="82"/>
      <c r="MGV263" s="82"/>
      <c r="MGW263" s="82"/>
      <c r="MGX263" s="82"/>
      <c r="MGY263" s="82"/>
      <c r="MGZ263" s="82"/>
      <c r="MHA263" s="82"/>
      <c r="MHB263" s="82"/>
      <c r="MHC263" s="82"/>
      <c r="MHD263" s="82"/>
      <c r="MHE263" s="82"/>
      <c r="MHF263" s="82"/>
      <c r="MHG263" s="82"/>
      <c r="MHH263" s="82"/>
      <c r="MHI263" s="82"/>
      <c r="MHJ263" s="82"/>
      <c r="MHK263" s="82"/>
      <c r="MHL263" s="82"/>
      <c r="MHM263" s="82"/>
      <c r="MHN263" s="82"/>
      <c r="MHO263" s="82"/>
      <c r="MHP263" s="82"/>
      <c r="MHQ263" s="82"/>
      <c r="MHR263" s="82"/>
      <c r="MHS263" s="82"/>
      <c r="MHT263" s="82"/>
      <c r="MHU263" s="82"/>
      <c r="MHV263" s="82"/>
      <c r="MHW263" s="82"/>
      <c r="MHX263" s="82"/>
      <c r="MHY263" s="82"/>
      <c r="MHZ263" s="82"/>
      <c r="MIA263" s="82"/>
      <c r="MIB263" s="82"/>
      <c r="MIC263" s="82"/>
      <c r="MID263" s="82"/>
      <c r="MIE263" s="82"/>
      <c r="MIF263" s="82"/>
      <c r="MIG263" s="82"/>
      <c r="MIH263" s="82"/>
      <c r="MII263" s="82"/>
      <c r="MIJ263" s="82"/>
      <c r="MIK263" s="82"/>
      <c r="MIL263" s="82"/>
      <c r="MIM263" s="82"/>
      <c r="MIN263" s="82"/>
      <c r="MIO263" s="82"/>
      <c r="MIP263" s="82"/>
      <c r="MIQ263" s="82"/>
      <c r="MIR263" s="82"/>
      <c r="MIS263" s="82"/>
      <c r="MIT263" s="82"/>
      <c r="MIU263" s="82"/>
      <c r="MIV263" s="82"/>
      <c r="MIW263" s="82"/>
      <c r="MIX263" s="82"/>
      <c r="MIY263" s="82"/>
      <c r="MIZ263" s="82"/>
      <c r="MJA263" s="82"/>
      <c r="MJB263" s="82"/>
      <c r="MJC263" s="82"/>
      <c r="MJD263" s="82"/>
      <c r="MJE263" s="82"/>
      <c r="MJF263" s="82"/>
      <c r="MJG263" s="82"/>
      <c r="MJH263" s="82"/>
      <c r="MJI263" s="82"/>
      <c r="MJJ263" s="82"/>
      <c r="MJK263" s="82"/>
      <c r="MJL263" s="82"/>
      <c r="MJM263" s="82"/>
      <c r="MJN263" s="82"/>
      <c r="MJO263" s="82"/>
      <c r="MJP263" s="82"/>
      <c r="MJQ263" s="82"/>
      <c r="MJR263" s="82"/>
      <c r="MJS263" s="82"/>
      <c r="MJT263" s="82"/>
      <c r="MJU263" s="82"/>
      <c r="MJV263" s="82"/>
      <c r="MJW263" s="82"/>
      <c r="MJX263" s="82"/>
      <c r="MJY263" s="82"/>
      <c r="MJZ263" s="82"/>
      <c r="MKA263" s="82"/>
      <c r="MKB263" s="82"/>
      <c r="MKC263" s="82"/>
      <c r="MKD263" s="82"/>
      <c r="MKE263" s="82"/>
      <c r="MKF263" s="82"/>
      <c r="MKG263" s="82"/>
      <c r="MKH263" s="82"/>
      <c r="MKI263" s="82"/>
      <c r="MKJ263" s="82"/>
      <c r="MKK263" s="82"/>
      <c r="MKL263" s="82"/>
      <c r="MKM263" s="82"/>
      <c r="MKN263" s="82"/>
      <c r="MKO263" s="82"/>
      <c r="MKP263" s="82"/>
      <c r="MKQ263" s="82"/>
      <c r="MKR263" s="82"/>
      <c r="MKS263" s="82"/>
      <c r="MKT263" s="82"/>
      <c r="MKU263" s="82"/>
      <c r="MKV263" s="82"/>
      <c r="MKW263" s="82"/>
      <c r="MKX263" s="82"/>
      <c r="MKY263" s="82"/>
      <c r="MKZ263" s="82"/>
      <c r="MLA263" s="82"/>
      <c r="MLB263" s="82"/>
      <c r="MLC263" s="82"/>
      <c r="MLD263" s="82"/>
      <c r="MLE263" s="82"/>
      <c r="MLF263" s="82"/>
      <c r="MLG263" s="82"/>
      <c r="MLH263" s="82"/>
      <c r="MLI263" s="82"/>
      <c r="MLJ263" s="82"/>
      <c r="MLK263" s="82"/>
      <c r="MLL263" s="82"/>
      <c r="MLM263" s="82"/>
      <c r="MLN263" s="82"/>
      <c r="MLO263" s="82"/>
      <c r="MLP263" s="82"/>
      <c r="MLQ263" s="82"/>
      <c r="MLR263" s="82"/>
      <c r="MLS263" s="82"/>
      <c r="MLT263" s="82"/>
      <c r="MLU263" s="82"/>
      <c r="MLV263" s="82"/>
      <c r="MLW263" s="82"/>
      <c r="MLX263" s="82"/>
      <c r="MLY263" s="82"/>
      <c r="MLZ263" s="82"/>
      <c r="MMA263" s="82"/>
      <c r="MMB263" s="82"/>
      <c r="MMC263" s="82"/>
      <c r="MMD263" s="82"/>
      <c r="MME263" s="82"/>
      <c r="MMF263" s="82"/>
      <c r="MMG263" s="82"/>
      <c r="MMH263" s="82"/>
      <c r="MMI263" s="82"/>
      <c r="MMJ263" s="82"/>
      <c r="MMK263" s="82"/>
      <c r="MML263" s="82"/>
      <c r="MMM263" s="82"/>
      <c r="MMN263" s="82"/>
      <c r="MMO263" s="82"/>
      <c r="MMP263" s="82"/>
      <c r="MMQ263" s="82"/>
      <c r="MMR263" s="82"/>
      <c r="MMS263" s="82"/>
      <c r="MMT263" s="82"/>
      <c r="MMU263" s="82"/>
      <c r="MMV263" s="82"/>
      <c r="MMW263" s="82"/>
      <c r="MMX263" s="82"/>
      <c r="MMY263" s="82"/>
      <c r="MMZ263" s="82"/>
      <c r="MNA263" s="82"/>
      <c r="MNB263" s="82"/>
      <c r="MNC263" s="82"/>
      <c r="MND263" s="82"/>
      <c r="MNE263" s="82"/>
      <c r="MNF263" s="82"/>
      <c r="MNG263" s="82"/>
      <c r="MNH263" s="82"/>
      <c r="MNI263" s="82"/>
      <c r="MNJ263" s="82"/>
      <c r="MNK263" s="82"/>
      <c r="MNL263" s="82"/>
      <c r="MNM263" s="82"/>
      <c r="MNN263" s="82"/>
      <c r="MNO263" s="82"/>
      <c r="MNP263" s="82"/>
      <c r="MNQ263" s="82"/>
      <c r="MNR263" s="82"/>
      <c r="MNS263" s="82"/>
      <c r="MNT263" s="82"/>
      <c r="MNU263" s="82"/>
      <c r="MNV263" s="82"/>
      <c r="MNW263" s="82"/>
      <c r="MNX263" s="82"/>
      <c r="MNY263" s="82"/>
      <c r="MNZ263" s="82"/>
      <c r="MOA263" s="82"/>
      <c r="MOB263" s="82"/>
      <c r="MOC263" s="82"/>
      <c r="MOD263" s="82"/>
      <c r="MOE263" s="82"/>
      <c r="MOF263" s="82"/>
      <c r="MOG263" s="82"/>
      <c r="MOH263" s="82"/>
      <c r="MOI263" s="82"/>
      <c r="MOJ263" s="82"/>
      <c r="MOK263" s="82"/>
      <c r="MOL263" s="82"/>
      <c r="MOM263" s="82"/>
      <c r="MON263" s="82"/>
      <c r="MOO263" s="82"/>
      <c r="MOP263" s="82"/>
      <c r="MOQ263" s="82"/>
      <c r="MOR263" s="82"/>
      <c r="MOS263" s="82"/>
      <c r="MOT263" s="82"/>
      <c r="MOU263" s="82"/>
      <c r="MOV263" s="82"/>
      <c r="MOW263" s="82"/>
      <c r="MOX263" s="82"/>
      <c r="MOY263" s="82"/>
      <c r="MOZ263" s="82"/>
      <c r="MPA263" s="82"/>
      <c r="MPB263" s="82"/>
      <c r="MPC263" s="82"/>
      <c r="MPD263" s="82"/>
      <c r="MPE263" s="82"/>
      <c r="MPF263" s="82"/>
      <c r="MPG263" s="82"/>
      <c r="MPH263" s="82"/>
      <c r="MPI263" s="82"/>
      <c r="MPJ263" s="82"/>
      <c r="MPK263" s="82"/>
      <c r="MPL263" s="82"/>
      <c r="MPM263" s="82"/>
      <c r="MPN263" s="82"/>
      <c r="MPO263" s="82"/>
      <c r="MPP263" s="82"/>
      <c r="MPQ263" s="82"/>
      <c r="MPR263" s="82"/>
      <c r="MPS263" s="82"/>
      <c r="MPT263" s="82"/>
      <c r="MPU263" s="82"/>
      <c r="MPV263" s="82"/>
      <c r="MPW263" s="82"/>
      <c r="MPX263" s="82"/>
      <c r="MPY263" s="82"/>
      <c r="MPZ263" s="82"/>
      <c r="MQA263" s="82"/>
      <c r="MQB263" s="82"/>
      <c r="MQC263" s="82"/>
      <c r="MQD263" s="82"/>
      <c r="MQE263" s="82"/>
      <c r="MQF263" s="82"/>
      <c r="MQG263" s="82"/>
      <c r="MQH263" s="82"/>
      <c r="MQI263" s="82"/>
      <c r="MQJ263" s="82"/>
      <c r="MQK263" s="82"/>
      <c r="MQL263" s="82"/>
      <c r="MQM263" s="82"/>
      <c r="MQN263" s="82"/>
      <c r="MQO263" s="82"/>
      <c r="MQP263" s="82"/>
      <c r="MQQ263" s="82"/>
      <c r="MQR263" s="82"/>
      <c r="MQS263" s="82"/>
      <c r="MQT263" s="82"/>
      <c r="MQU263" s="82"/>
      <c r="MQV263" s="82"/>
      <c r="MQW263" s="82"/>
      <c r="MQX263" s="82"/>
      <c r="MQY263" s="82"/>
      <c r="MQZ263" s="82"/>
      <c r="MRA263" s="82"/>
      <c r="MRB263" s="82"/>
      <c r="MRC263" s="82"/>
      <c r="MRD263" s="82"/>
      <c r="MRE263" s="82"/>
      <c r="MRF263" s="82"/>
      <c r="MRG263" s="82"/>
      <c r="MRH263" s="82"/>
      <c r="MRI263" s="82"/>
      <c r="MRJ263" s="82"/>
      <c r="MRK263" s="82"/>
      <c r="MRL263" s="82"/>
      <c r="MRM263" s="82"/>
      <c r="MRN263" s="82"/>
      <c r="MRO263" s="82"/>
      <c r="MRP263" s="82"/>
      <c r="MRQ263" s="82"/>
      <c r="MRR263" s="82"/>
      <c r="MRS263" s="82"/>
      <c r="MRT263" s="82"/>
      <c r="MRU263" s="82"/>
      <c r="MRV263" s="82"/>
      <c r="MRW263" s="82"/>
      <c r="MRX263" s="82"/>
      <c r="MRY263" s="82"/>
      <c r="MRZ263" s="82"/>
      <c r="MSA263" s="82"/>
      <c r="MSB263" s="82"/>
      <c r="MSC263" s="82"/>
      <c r="MSD263" s="82"/>
      <c r="MSE263" s="82"/>
      <c r="MSF263" s="82"/>
      <c r="MSG263" s="82"/>
      <c r="MSH263" s="82"/>
      <c r="MSI263" s="82"/>
      <c r="MSJ263" s="82"/>
      <c r="MSK263" s="82"/>
      <c r="MSL263" s="82"/>
      <c r="MSM263" s="82"/>
      <c r="MSN263" s="82"/>
      <c r="MSO263" s="82"/>
      <c r="MSP263" s="82"/>
      <c r="MSQ263" s="82"/>
      <c r="MSR263" s="82"/>
      <c r="MSS263" s="82"/>
      <c r="MST263" s="82"/>
      <c r="MSU263" s="82"/>
      <c r="MSV263" s="82"/>
      <c r="MSW263" s="82"/>
      <c r="MSX263" s="82"/>
      <c r="MSY263" s="82"/>
      <c r="MSZ263" s="82"/>
      <c r="MTA263" s="82"/>
      <c r="MTB263" s="82"/>
      <c r="MTC263" s="82"/>
      <c r="MTD263" s="82"/>
      <c r="MTE263" s="82"/>
      <c r="MTF263" s="82"/>
      <c r="MTG263" s="82"/>
      <c r="MTH263" s="82"/>
      <c r="MTI263" s="82"/>
      <c r="MTJ263" s="82"/>
      <c r="MTK263" s="82"/>
      <c r="MTL263" s="82"/>
      <c r="MTM263" s="82"/>
      <c r="MTN263" s="82"/>
      <c r="MTO263" s="82"/>
      <c r="MTP263" s="82"/>
      <c r="MTQ263" s="82"/>
      <c r="MTR263" s="82"/>
      <c r="MTS263" s="82"/>
      <c r="MTT263" s="82"/>
      <c r="MTU263" s="82"/>
      <c r="MTV263" s="82"/>
      <c r="MTW263" s="82"/>
      <c r="MTX263" s="82"/>
      <c r="MTY263" s="82"/>
      <c r="MTZ263" s="82"/>
      <c r="MUA263" s="82"/>
      <c r="MUB263" s="82"/>
      <c r="MUC263" s="82"/>
      <c r="MUD263" s="82"/>
      <c r="MUE263" s="82"/>
      <c r="MUF263" s="82"/>
      <c r="MUG263" s="82"/>
      <c r="MUH263" s="82"/>
      <c r="MUI263" s="82"/>
      <c r="MUJ263" s="82"/>
      <c r="MUK263" s="82"/>
      <c r="MUL263" s="82"/>
      <c r="MUM263" s="82"/>
      <c r="MUN263" s="82"/>
      <c r="MUO263" s="82"/>
      <c r="MUP263" s="82"/>
      <c r="MUQ263" s="82"/>
      <c r="MUR263" s="82"/>
      <c r="MUS263" s="82"/>
      <c r="MUT263" s="82"/>
      <c r="MUU263" s="82"/>
      <c r="MUV263" s="82"/>
      <c r="MUW263" s="82"/>
      <c r="MUX263" s="82"/>
      <c r="MUY263" s="82"/>
      <c r="MUZ263" s="82"/>
      <c r="MVA263" s="82"/>
      <c r="MVB263" s="82"/>
      <c r="MVC263" s="82"/>
      <c r="MVD263" s="82"/>
      <c r="MVE263" s="82"/>
      <c r="MVF263" s="82"/>
      <c r="MVG263" s="82"/>
      <c r="MVH263" s="82"/>
      <c r="MVI263" s="82"/>
      <c r="MVJ263" s="82"/>
      <c r="MVK263" s="82"/>
      <c r="MVL263" s="82"/>
      <c r="MVM263" s="82"/>
      <c r="MVN263" s="82"/>
      <c r="MVO263" s="82"/>
      <c r="MVP263" s="82"/>
      <c r="MVQ263" s="82"/>
      <c r="MVR263" s="82"/>
      <c r="MVS263" s="82"/>
      <c r="MVT263" s="82"/>
      <c r="MVU263" s="82"/>
      <c r="MVV263" s="82"/>
      <c r="MVW263" s="82"/>
      <c r="MVX263" s="82"/>
      <c r="MVY263" s="82"/>
      <c r="MVZ263" s="82"/>
      <c r="MWA263" s="82"/>
      <c r="MWB263" s="82"/>
      <c r="MWC263" s="82"/>
      <c r="MWD263" s="82"/>
      <c r="MWE263" s="82"/>
      <c r="MWF263" s="82"/>
      <c r="MWG263" s="82"/>
      <c r="MWH263" s="82"/>
      <c r="MWI263" s="82"/>
      <c r="MWJ263" s="82"/>
      <c r="MWK263" s="82"/>
      <c r="MWL263" s="82"/>
      <c r="MWM263" s="82"/>
      <c r="MWN263" s="82"/>
      <c r="MWO263" s="82"/>
      <c r="MWP263" s="82"/>
      <c r="MWQ263" s="82"/>
      <c r="MWR263" s="82"/>
      <c r="MWS263" s="82"/>
      <c r="MWT263" s="82"/>
      <c r="MWU263" s="82"/>
      <c r="MWV263" s="82"/>
      <c r="MWW263" s="82"/>
      <c r="MWX263" s="82"/>
      <c r="MWY263" s="82"/>
      <c r="MWZ263" s="82"/>
      <c r="MXA263" s="82"/>
      <c r="MXB263" s="82"/>
      <c r="MXC263" s="82"/>
      <c r="MXD263" s="82"/>
      <c r="MXE263" s="82"/>
      <c r="MXF263" s="82"/>
      <c r="MXG263" s="82"/>
      <c r="MXH263" s="82"/>
      <c r="MXI263" s="82"/>
      <c r="MXJ263" s="82"/>
      <c r="MXK263" s="82"/>
      <c r="MXL263" s="82"/>
      <c r="MXM263" s="82"/>
      <c r="MXN263" s="82"/>
      <c r="MXO263" s="82"/>
      <c r="MXP263" s="82"/>
      <c r="MXQ263" s="82"/>
      <c r="MXR263" s="82"/>
      <c r="MXS263" s="82"/>
      <c r="MXT263" s="82"/>
      <c r="MXU263" s="82"/>
      <c r="MXV263" s="82"/>
      <c r="MXW263" s="82"/>
      <c r="MXX263" s="82"/>
      <c r="MXY263" s="82"/>
      <c r="MXZ263" s="82"/>
      <c r="MYA263" s="82"/>
      <c r="MYB263" s="82"/>
      <c r="MYC263" s="82"/>
      <c r="MYD263" s="82"/>
      <c r="MYE263" s="82"/>
      <c r="MYF263" s="82"/>
      <c r="MYG263" s="82"/>
      <c r="MYH263" s="82"/>
      <c r="MYI263" s="82"/>
      <c r="MYJ263" s="82"/>
      <c r="MYK263" s="82"/>
      <c r="MYL263" s="82"/>
      <c r="MYM263" s="82"/>
      <c r="MYN263" s="82"/>
      <c r="MYO263" s="82"/>
      <c r="MYP263" s="82"/>
      <c r="MYQ263" s="82"/>
      <c r="MYR263" s="82"/>
      <c r="MYS263" s="82"/>
      <c r="MYT263" s="82"/>
      <c r="MYU263" s="82"/>
      <c r="MYV263" s="82"/>
      <c r="MYW263" s="82"/>
      <c r="MYX263" s="82"/>
      <c r="MYY263" s="82"/>
      <c r="MYZ263" s="82"/>
      <c r="MZA263" s="82"/>
      <c r="MZB263" s="82"/>
      <c r="MZC263" s="82"/>
      <c r="MZD263" s="82"/>
      <c r="MZE263" s="82"/>
      <c r="MZF263" s="82"/>
      <c r="MZG263" s="82"/>
      <c r="MZH263" s="82"/>
      <c r="MZI263" s="82"/>
      <c r="MZJ263" s="82"/>
      <c r="MZK263" s="82"/>
      <c r="MZL263" s="82"/>
      <c r="MZM263" s="82"/>
      <c r="MZN263" s="82"/>
      <c r="MZO263" s="82"/>
      <c r="MZP263" s="82"/>
      <c r="MZQ263" s="82"/>
      <c r="MZR263" s="82"/>
      <c r="MZS263" s="82"/>
      <c r="MZT263" s="82"/>
      <c r="MZU263" s="82"/>
      <c r="MZV263" s="82"/>
      <c r="MZW263" s="82"/>
      <c r="MZX263" s="82"/>
      <c r="MZY263" s="82"/>
      <c r="MZZ263" s="82"/>
      <c r="NAA263" s="82"/>
      <c r="NAB263" s="82"/>
      <c r="NAC263" s="82"/>
      <c r="NAD263" s="82"/>
      <c r="NAE263" s="82"/>
      <c r="NAF263" s="82"/>
      <c r="NAG263" s="82"/>
      <c r="NAH263" s="82"/>
      <c r="NAI263" s="82"/>
      <c r="NAJ263" s="82"/>
      <c r="NAK263" s="82"/>
      <c r="NAL263" s="82"/>
      <c r="NAM263" s="82"/>
      <c r="NAN263" s="82"/>
      <c r="NAO263" s="82"/>
      <c r="NAP263" s="82"/>
      <c r="NAQ263" s="82"/>
      <c r="NAR263" s="82"/>
      <c r="NAS263" s="82"/>
      <c r="NAT263" s="82"/>
      <c r="NAU263" s="82"/>
      <c r="NAV263" s="82"/>
      <c r="NAW263" s="82"/>
      <c r="NAX263" s="82"/>
      <c r="NAY263" s="82"/>
      <c r="NAZ263" s="82"/>
      <c r="NBA263" s="82"/>
      <c r="NBB263" s="82"/>
      <c r="NBC263" s="82"/>
      <c r="NBD263" s="82"/>
      <c r="NBE263" s="82"/>
      <c r="NBF263" s="82"/>
      <c r="NBG263" s="82"/>
      <c r="NBH263" s="82"/>
      <c r="NBI263" s="82"/>
      <c r="NBJ263" s="82"/>
      <c r="NBK263" s="82"/>
      <c r="NBL263" s="82"/>
      <c r="NBM263" s="82"/>
      <c r="NBN263" s="82"/>
      <c r="NBO263" s="82"/>
      <c r="NBP263" s="82"/>
      <c r="NBQ263" s="82"/>
      <c r="NBR263" s="82"/>
      <c r="NBS263" s="82"/>
      <c r="NBT263" s="82"/>
      <c r="NBU263" s="82"/>
      <c r="NBV263" s="82"/>
      <c r="NBW263" s="82"/>
      <c r="NBX263" s="82"/>
      <c r="NBY263" s="82"/>
      <c r="NBZ263" s="82"/>
      <c r="NCA263" s="82"/>
      <c r="NCB263" s="82"/>
      <c r="NCC263" s="82"/>
      <c r="NCD263" s="82"/>
      <c r="NCE263" s="82"/>
      <c r="NCF263" s="82"/>
      <c r="NCG263" s="82"/>
      <c r="NCH263" s="82"/>
      <c r="NCI263" s="82"/>
      <c r="NCJ263" s="82"/>
      <c r="NCK263" s="82"/>
      <c r="NCL263" s="82"/>
      <c r="NCM263" s="82"/>
      <c r="NCN263" s="82"/>
      <c r="NCO263" s="82"/>
      <c r="NCP263" s="82"/>
      <c r="NCQ263" s="82"/>
      <c r="NCR263" s="82"/>
      <c r="NCS263" s="82"/>
      <c r="NCT263" s="82"/>
      <c r="NCU263" s="82"/>
      <c r="NCV263" s="82"/>
      <c r="NCW263" s="82"/>
      <c r="NCX263" s="82"/>
      <c r="NCY263" s="82"/>
      <c r="NCZ263" s="82"/>
      <c r="NDA263" s="82"/>
      <c r="NDB263" s="82"/>
      <c r="NDC263" s="82"/>
      <c r="NDD263" s="82"/>
      <c r="NDE263" s="82"/>
      <c r="NDF263" s="82"/>
      <c r="NDG263" s="82"/>
      <c r="NDH263" s="82"/>
      <c r="NDI263" s="82"/>
      <c r="NDJ263" s="82"/>
      <c r="NDK263" s="82"/>
      <c r="NDL263" s="82"/>
      <c r="NDM263" s="82"/>
      <c r="NDN263" s="82"/>
      <c r="NDO263" s="82"/>
      <c r="NDP263" s="82"/>
      <c r="NDQ263" s="82"/>
      <c r="NDR263" s="82"/>
      <c r="NDS263" s="82"/>
      <c r="NDT263" s="82"/>
      <c r="NDU263" s="82"/>
      <c r="NDV263" s="82"/>
      <c r="NDW263" s="82"/>
      <c r="NDX263" s="82"/>
      <c r="NDY263" s="82"/>
      <c r="NDZ263" s="82"/>
      <c r="NEA263" s="82"/>
      <c r="NEB263" s="82"/>
      <c r="NEC263" s="82"/>
      <c r="NED263" s="82"/>
      <c r="NEE263" s="82"/>
      <c r="NEF263" s="82"/>
      <c r="NEG263" s="82"/>
      <c r="NEH263" s="82"/>
      <c r="NEI263" s="82"/>
      <c r="NEJ263" s="82"/>
      <c r="NEK263" s="82"/>
      <c r="NEL263" s="82"/>
      <c r="NEM263" s="82"/>
      <c r="NEN263" s="82"/>
      <c r="NEO263" s="82"/>
      <c r="NEP263" s="82"/>
      <c r="NEQ263" s="82"/>
      <c r="NER263" s="82"/>
      <c r="NES263" s="82"/>
      <c r="NET263" s="82"/>
      <c r="NEU263" s="82"/>
      <c r="NEV263" s="82"/>
      <c r="NEW263" s="82"/>
      <c r="NEX263" s="82"/>
      <c r="NEY263" s="82"/>
      <c r="NEZ263" s="82"/>
      <c r="NFA263" s="82"/>
      <c r="NFB263" s="82"/>
      <c r="NFC263" s="82"/>
      <c r="NFD263" s="82"/>
      <c r="NFE263" s="82"/>
      <c r="NFF263" s="82"/>
      <c r="NFG263" s="82"/>
      <c r="NFH263" s="82"/>
      <c r="NFI263" s="82"/>
      <c r="NFJ263" s="82"/>
      <c r="NFK263" s="82"/>
      <c r="NFL263" s="82"/>
      <c r="NFM263" s="82"/>
      <c r="NFN263" s="82"/>
      <c r="NFO263" s="82"/>
      <c r="NFP263" s="82"/>
      <c r="NFQ263" s="82"/>
      <c r="NFR263" s="82"/>
      <c r="NFS263" s="82"/>
      <c r="NFT263" s="82"/>
      <c r="NFU263" s="82"/>
      <c r="NFV263" s="82"/>
      <c r="NFW263" s="82"/>
      <c r="NFX263" s="82"/>
      <c r="NFY263" s="82"/>
      <c r="NFZ263" s="82"/>
      <c r="NGA263" s="82"/>
      <c r="NGB263" s="82"/>
      <c r="NGC263" s="82"/>
      <c r="NGD263" s="82"/>
      <c r="NGE263" s="82"/>
      <c r="NGF263" s="82"/>
      <c r="NGG263" s="82"/>
      <c r="NGH263" s="82"/>
      <c r="NGI263" s="82"/>
      <c r="NGJ263" s="82"/>
      <c r="NGK263" s="82"/>
      <c r="NGL263" s="82"/>
      <c r="NGM263" s="82"/>
      <c r="NGN263" s="82"/>
      <c r="NGO263" s="82"/>
      <c r="NGP263" s="82"/>
      <c r="NGQ263" s="82"/>
      <c r="NGR263" s="82"/>
      <c r="NGS263" s="82"/>
      <c r="NGT263" s="82"/>
      <c r="NGU263" s="82"/>
      <c r="NGV263" s="82"/>
      <c r="NGW263" s="82"/>
      <c r="NGX263" s="82"/>
      <c r="NGY263" s="82"/>
      <c r="NGZ263" s="82"/>
      <c r="NHA263" s="82"/>
      <c r="NHB263" s="82"/>
      <c r="NHC263" s="82"/>
      <c r="NHD263" s="82"/>
      <c r="NHE263" s="82"/>
      <c r="NHF263" s="82"/>
      <c r="NHG263" s="82"/>
      <c r="NHH263" s="82"/>
      <c r="NHI263" s="82"/>
      <c r="NHJ263" s="82"/>
      <c r="NHK263" s="82"/>
      <c r="NHL263" s="82"/>
      <c r="NHM263" s="82"/>
      <c r="NHN263" s="82"/>
      <c r="NHO263" s="82"/>
      <c r="NHP263" s="82"/>
      <c r="NHQ263" s="82"/>
      <c r="NHR263" s="82"/>
      <c r="NHS263" s="82"/>
      <c r="NHT263" s="82"/>
      <c r="NHU263" s="82"/>
      <c r="NHV263" s="82"/>
      <c r="NHW263" s="82"/>
      <c r="NHX263" s="82"/>
      <c r="NHY263" s="82"/>
      <c r="NHZ263" s="82"/>
      <c r="NIA263" s="82"/>
      <c r="NIB263" s="82"/>
      <c r="NIC263" s="82"/>
      <c r="NID263" s="82"/>
      <c r="NIE263" s="82"/>
      <c r="NIF263" s="82"/>
      <c r="NIG263" s="82"/>
      <c r="NIH263" s="82"/>
      <c r="NII263" s="82"/>
      <c r="NIJ263" s="82"/>
      <c r="NIK263" s="82"/>
      <c r="NIL263" s="82"/>
      <c r="NIM263" s="82"/>
      <c r="NIN263" s="82"/>
      <c r="NIO263" s="82"/>
      <c r="NIP263" s="82"/>
      <c r="NIQ263" s="82"/>
      <c r="NIR263" s="82"/>
      <c r="NIS263" s="82"/>
      <c r="NIT263" s="82"/>
      <c r="NIU263" s="82"/>
      <c r="NIV263" s="82"/>
      <c r="NIW263" s="82"/>
      <c r="NIX263" s="82"/>
      <c r="NIY263" s="82"/>
      <c r="NIZ263" s="82"/>
      <c r="NJA263" s="82"/>
      <c r="NJB263" s="82"/>
      <c r="NJC263" s="82"/>
      <c r="NJD263" s="82"/>
      <c r="NJE263" s="82"/>
      <c r="NJF263" s="82"/>
      <c r="NJG263" s="82"/>
      <c r="NJH263" s="82"/>
      <c r="NJI263" s="82"/>
      <c r="NJJ263" s="82"/>
      <c r="NJK263" s="82"/>
      <c r="NJL263" s="82"/>
      <c r="NJM263" s="82"/>
      <c r="NJN263" s="82"/>
      <c r="NJO263" s="82"/>
      <c r="NJP263" s="82"/>
      <c r="NJQ263" s="82"/>
      <c r="NJR263" s="82"/>
      <c r="NJS263" s="82"/>
      <c r="NJT263" s="82"/>
      <c r="NJU263" s="82"/>
      <c r="NJV263" s="82"/>
      <c r="NJW263" s="82"/>
      <c r="NJX263" s="82"/>
      <c r="NJY263" s="82"/>
      <c r="NJZ263" s="82"/>
      <c r="NKA263" s="82"/>
      <c r="NKB263" s="82"/>
      <c r="NKC263" s="82"/>
      <c r="NKD263" s="82"/>
      <c r="NKE263" s="82"/>
      <c r="NKF263" s="82"/>
      <c r="NKG263" s="82"/>
      <c r="NKH263" s="82"/>
      <c r="NKI263" s="82"/>
      <c r="NKJ263" s="82"/>
      <c r="NKK263" s="82"/>
      <c r="NKL263" s="82"/>
      <c r="NKM263" s="82"/>
      <c r="NKN263" s="82"/>
      <c r="NKO263" s="82"/>
      <c r="NKP263" s="82"/>
      <c r="NKQ263" s="82"/>
      <c r="NKR263" s="82"/>
      <c r="NKS263" s="82"/>
      <c r="NKT263" s="82"/>
      <c r="NKU263" s="82"/>
      <c r="NKV263" s="82"/>
      <c r="NKW263" s="82"/>
      <c r="NKX263" s="82"/>
      <c r="NKY263" s="82"/>
      <c r="NKZ263" s="82"/>
      <c r="NLA263" s="82"/>
      <c r="NLB263" s="82"/>
      <c r="NLC263" s="82"/>
      <c r="NLD263" s="82"/>
      <c r="NLE263" s="82"/>
      <c r="NLF263" s="82"/>
      <c r="NLG263" s="82"/>
      <c r="NLH263" s="82"/>
      <c r="NLI263" s="82"/>
      <c r="NLJ263" s="82"/>
      <c r="NLK263" s="82"/>
      <c r="NLL263" s="82"/>
      <c r="NLM263" s="82"/>
      <c r="NLN263" s="82"/>
      <c r="NLO263" s="82"/>
      <c r="NLP263" s="82"/>
      <c r="NLQ263" s="82"/>
      <c r="NLR263" s="82"/>
      <c r="NLS263" s="82"/>
      <c r="NLT263" s="82"/>
      <c r="NLU263" s="82"/>
      <c r="NLV263" s="82"/>
      <c r="NLW263" s="82"/>
      <c r="NLX263" s="82"/>
      <c r="NLY263" s="82"/>
      <c r="NLZ263" s="82"/>
      <c r="NMA263" s="82"/>
      <c r="NMB263" s="82"/>
      <c r="NMC263" s="82"/>
      <c r="NMD263" s="82"/>
      <c r="NME263" s="82"/>
      <c r="NMF263" s="82"/>
      <c r="NMG263" s="82"/>
      <c r="NMH263" s="82"/>
      <c r="NMI263" s="82"/>
      <c r="NMJ263" s="82"/>
      <c r="NMK263" s="82"/>
      <c r="NML263" s="82"/>
      <c r="NMM263" s="82"/>
      <c r="NMN263" s="82"/>
      <c r="NMO263" s="82"/>
      <c r="NMP263" s="82"/>
      <c r="NMQ263" s="82"/>
      <c r="NMR263" s="82"/>
      <c r="NMS263" s="82"/>
      <c r="NMT263" s="82"/>
      <c r="NMU263" s="82"/>
      <c r="NMV263" s="82"/>
      <c r="NMW263" s="82"/>
      <c r="NMX263" s="82"/>
      <c r="NMY263" s="82"/>
      <c r="NMZ263" s="82"/>
      <c r="NNA263" s="82"/>
      <c r="NNB263" s="82"/>
      <c r="NNC263" s="82"/>
      <c r="NND263" s="82"/>
      <c r="NNE263" s="82"/>
      <c r="NNF263" s="82"/>
      <c r="NNG263" s="82"/>
      <c r="NNH263" s="82"/>
      <c r="NNI263" s="82"/>
      <c r="NNJ263" s="82"/>
      <c r="NNK263" s="82"/>
      <c r="NNL263" s="82"/>
      <c r="NNM263" s="82"/>
      <c r="NNN263" s="82"/>
      <c r="NNO263" s="82"/>
      <c r="NNP263" s="82"/>
      <c r="NNQ263" s="82"/>
      <c r="NNR263" s="82"/>
      <c r="NNS263" s="82"/>
      <c r="NNT263" s="82"/>
      <c r="NNU263" s="82"/>
      <c r="NNV263" s="82"/>
      <c r="NNW263" s="82"/>
      <c r="NNX263" s="82"/>
      <c r="NNY263" s="82"/>
      <c r="NNZ263" s="82"/>
      <c r="NOA263" s="82"/>
      <c r="NOB263" s="82"/>
      <c r="NOC263" s="82"/>
      <c r="NOD263" s="82"/>
      <c r="NOE263" s="82"/>
      <c r="NOF263" s="82"/>
      <c r="NOG263" s="82"/>
      <c r="NOH263" s="82"/>
      <c r="NOI263" s="82"/>
      <c r="NOJ263" s="82"/>
      <c r="NOK263" s="82"/>
      <c r="NOL263" s="82"/>
      <c r="NOM263" s="82"/>
      <c r="NON263" s="82"/>
      <c r="NOO263" s="82"/>
      <c r="NOP263" s="82"/>
      <c r="NOQ263" s="82"/>
      <c r="NOR263" s="82"/>
      <c r="NOS263" s="82"/>
      <c r="NOT263" s="82"/>
      <c r="NOU263" s="82"/>
      <c r="NOV263" s="82"/>
      <c r="NOW263" s="82"/>
      <c r="NOX263" s="82"/>
      <c r="NOY263" s="82"/>
      <c r="NOZ263" s="82"/>
      <c r="NPA263" s="82"/>
      <c r="NPB263" s="82"/>
      <c r="NPC263" s="82"/>
      <c r="NPD263" s="82"/>
      <c r="NPE263" s="82"/>
      <c r="NPF263" s="82"/>
      <c r="NPG263" s="82"/>
      <c r="NPH263" s="82"/>
      <c r="NPI263" s="82"/>
      <c r="NPJ263" s="82"/>
      <c r="NPK263" s="82"/>
      <c r="NPL263" s="82"/>
      <c r="NPM263" s="82"/>
      <c r="NPN263" s="82"/>
      <c r="NPO263" s="82"/>
      <c r="NPP263" s="82"/>
      <c r="NPQ263" s="82"/>
      <c r="NPR263" s="82"/>
      <c r="NPS263" s="82"/>
      <c r="NPT263" s="82"/>
      <c r="NPU263" s="82"/>
      <c r="NPV263" s="82"/>
      <c r="NPW263" s="82"/>
      <c r="NPX263" s="82"/>
      <c r="NPY263" s="82"/>
      <c r="NPZ263" s="82"/>
      <c r="NQA263" s="82"/>
      <c r="NQB263" s="82"/>
      <c r="NQC263" s="82"/>
      <c r="NQD263" s="82"/>
      <c r="NQE263" s="82"/>
      <c r="NQF263" s="82"/>
      <c r="NQG263" s="82"/>
      <c r="NQH263" s="82"/>
      <c r="NQI263" s="82"/>
      <c r="NQJ263" s="82"/>
      <c r="NQK263" s="82"/>
      <c r="NQL263" s="82"/>
      <c r="NQM263" s="82"/>
      <c r="NQN263" s="82"/>
      <c r="NQO263" s="82"/>
      <c r="NQP263" s="82"/>
      <c r="NQQ263" s="82"/>
      <c r="NQR263" s="82"/>
      <c r="NQS263" s="82"/>
      <c r="NQT263" s="82"/>
      <c r="NQU263" s="82"/>
      <c r="NQV263" s="82"/>
      <c r="NQW263" s="82"/>
      <c r="NQX263" s="82"/>
      <c r="NQY263" s="82"/>
      <c r="NQZ263" s="82"/>
      <c r="NRA263" s="82"/>
      <c r="NRB263" s="82"/>
      <c r="NRC263" s="82"/>
      <c r="NRD263" s="82"/>
      <c r="NRE263" s="82"/>
      <c r="NRF263" s="82"/>
      <c r="NRG263" s="82"/>
      <c r="NRH263" s="82"/>
      <c r="NRI263" s="82"/>
      <c r="NRJ263" s="82"/>
      <c r="NRK263" s="82"/>
      <c r="NRL263" s="82"/>
      <c r="NRM263" s="82"/>
      <c r="NRN263" s="82"/>
      <c r="NRO263" s="82"/>
      <c r="NRP263" s="82"/>
      <c r="NRQ263" s="82"/>
      <c r="NRR263" s="82"/>
      <c r="NRS263" s="82"/>
      <c r="NRT263" s="82"/>
      <c r="NRU263" s="82"/>
      <c r="NRV263" s="82"/>
      <c r="NRW263" s="82"/>
      <c r="NRX263" s="82"/>
      <c r="NRY263" s="82"/>
      <c r="NRZ263" s="82"/>
      <c r="NSA263" s="82"/>
      <c r="NSB263" s="82"/>
      <c r="NSC263" s="82"/>
      <c r="NSD263" s="82"/>
      <c r="NSE263" s="82"/>
      <c r="NSF263" s="82"/>
      <c r="NSG263" s="82"/>
      <c r="NSH263" s="82"/>
      <c r="NSI263" s="82"/>
      <c r="NSJ263" s="82"/>
      <c r="NSK263" s="82"/>
      <c r="NSL263" s="82"/>
      <c r="NSM263" s="82"/>
      <c r="NSN263" s="82"/>
      <c r="NSO263" s="82"/>
      <c r="NSP263" s="82"/>
      <c r="NSQ263" s="82"/>
      <c r="NSR263" s="82"/>
      <c r="NSS263" s="82"/>
      <c r="NST263" s="82"/>
      <c r="NSU263" s="82"/>
      <c r="NSV263" s="82"/>
      <c r="NSW263" s="82"/>
      <c r="NSX263" s="82"/>
      <c r="NSY263" s="82"/>
      <c r="NSZ263" s="82"/>
      <c r="NTA263" s="82"/>
      <c r="NTB263" s="82"/>
      <c r="NTC263" s="82"/>
      <c r="NTD263" s="82"/>
      <c r="NTE263" s="82"/>
      <c r="NTF263" s="82"/>
      <c r="NTG263" s="82"/>
      <c r="NTH263" s="82"/>
      <c r="NTI263" s="82"/>
      <c r="NTJ263" s="82"/>
      <c r="NTK263" s="82"/>
      <c r="NTL263" s="82"/>
      <c r="NTM263" s="82"/>
      <c r="NTN263" s="82"/>
      <c r="NTO263" s="82"/>
      <c r="NTP263" s="82"/>
      <c r="NTQ263" s="82"/>
      <c r="NTR263" s="82"/>
      <c r="NTS263" s="82"/>
      <c r="NTT263" s="82"/>
      <c r="NTU263" s="82"/>
      <c r="NTV263" s="82"/>
      <c r="NTW263" s="82"/>
      <c r="NTX263" s="82"/>
      <c r="NTY263" s="82"/>
      <c r="NTZ263" s="82"/>
      <c r="NUA263" s="82"/>
      <c r="NUB263" s="82"/>
      <c r="NUC263" s="82"/>
      <c r="NUD263" s="82"/>
      <c r="NUE263" s="82"/>
      <c r="NUF263" s="82"/>
      <c r="NUG263" s="82"/>
      <c r="NUH263" s="82"/>
      <c r="NUI263" s="82"/>
      <c r="NUJ263" s="82"/>
      <c r="NUK263" s="82"/>
      <c r="NUL263" s="82"/>
      <c r="NUM263" s="82"/>
      <c r="NUN263" s="82"/>
      <c r="NUO263" s="82"/>
      <c r="NUP263" s="82"/>
      <c r="NUQ263" s="82"/>
      <c r="NUR263" s="82"/>
      <c r="NUS263" s="82"/>
      <c r="NUT263" s="82"/>
      <c r="NUU263" s="82"/>
      <c r="NUV263" s="82"/>
      <c r="NUW263" s="82"/>
      <c r="NUX263" s="82"/>
      <c r="NUY263" s="82"/>
      <c r="NUZ263" s="82"/>
      <c r="NVA263" s="82"/>
      <c r="NVB263" s="82"/>
      <c r="NVC263" s="82"/>
      <c r="NVD263" s="82"/>
      <c r="NVE263" s="82"/>
      <c r="NVF263" s="82"/>
      <c r="NVG263" s="82"/>
      <c r="NVH263" s="82"/>
      <c r="NVI263" s="82"/>
      <c r="NVJ263" s="82"/>
      <c r="NVK263" s="82"/>
      <c r="NVL263" s="82"/>
      <c r="NVM263" s="82"/>
      <c r="NVN263" s="82"/>
      <c r="NVO263" s="82"/>
      <c r="NVP263" s="82"/>
      <c r="NVQ263" s="82"/>
      <c r="NVR263" s="82"/>
      <c r="NVS263" s="82"/>
      <c r="NVT263" s="82"/>
      <c r="NVU263" s="82"/>
      <c r="NVV263" s="82"/>
      <c r="NVW263" s="82"/>
      <c r="NVX263" s="82"/>
      <c r="NVY263" s="82"/>
      <c r="NVZ263" s="82"/>
      <c r="NWA263" s="82"/>
      <c r="NWB263" s="82"/>
      <c r="NWC263" s="82"/>
      <c r="NWD263" s="82"/>
      <c r="NWE263" s="82"/>
      <c r="NWF263" s="82"/>
      <c r="NWG263" s="82"/>
      <c r="NWH263" s="82"/>
      <c r="NWI263" s="82"/>
      <c r="NWJ263" s="82"/>
      <c r="NWK263" s="82"/>
      <c r="NWL263" s="82"/>
      <c r="NWM263" s="82"/>
      <c r="NWN263" s="82"/>
      <c r="NWO263" s="82"/>
      <c r="NWP263" s="82"/>
      <c r="NWQ263" s="82"/>
      <c r="NWR263" s="82"/>
      <c r="NWS263" s="82"/>
      <c r="NWT263" s="82"/>
      <c r="NWU263" s="82"/>
      <c r="NWV263" s="82"/>
      <c r="NWW263" s="82"/>
      <c r="NWX263" s="82"/>
      <c r="NWY263" s="82"/>
      <c r="NWZ263" s="82"/>
      <c r="NXA263" s="82"/>
      <c r="NXB263" s="82"/>
      <c r="NXC263" s="82"/>
      <c r="NXD263" s="82"/>
      <c r="NXE263" s="82"/>
      <c r="NXF263" s="82"/>
      <c r="NXG263" s="82"/>
      <c r="NXH263" s="82"/>
      <c r="NXI263" s="82"/>
      <c r="NXJ263" s="82"/>
      <c r="NXK263" s="82"/>
      <c r="NXL263" s="82"/>
      <c r="NXM263" s="82"/>
      <c r="NXN263" s="82"/>
      <c r="NXO263" s="82"/>
      <c r="NXP263" s="82"/>
      <c r="NXQ263" s="82"/>
      <c r="NXR263" s="82"/>
      <c r="NXS263" s="82"/>
      <c r="NXT263" s="82"/>
      <c r="NXU263" s="82"/>
      <c r="NXV263" s="82"/>
      <c r="NXW263" s="82"/>
      <c r="NXX263" s="82"/>
      <c r="NXY263" s="82"/>
      <c r="NXZ263" s="82"/>
      <c r="NYA263" s="82"/>
      <c r="NYB263" s="82"/>
      <c r="NYC263" s="82"/>
      <c r="NYD263" s="82"/>
      <c r="NYE263" s="82"/>
      <c r="NYF263" s="82"/>
      <c r="NYG263" s="82"/>
      <c r="NYH263" s="82"/>
      <c r="NYI263" s="82"/>
      <c r="NYJ263" s="82"/>
      <c r="NYK263" s="82"/>
      <c r="NYL263" s="82"/>
      <c r="NYM263" s="82"/>
      <c r="NYN263" s="82"/>
      <c r="NYO263" s="82"/>
      <c r="NYP263" s="82"/>
      <c r="NYQ263" s="82"/>
      <c r="NYR263" s="82"/>
      <c r="NYS263" s="82"/>
      <c r="NYT263" s="82"/>
      <c r="NYU263" s="82"/>
      <c r="NYV263" s="82"/>
      <c r="NYW263" s="82"/>
      <c r="NYX263" s="82"/>
      <c r="NYY263" s="82"/>
      <c r="NYZ263" s="82"/>
      <c r="NZA263" s="82"/>
      <c r="NZB263" s="82"/>
      <c r="NZC263" s="82"/>
      <c r="NZD263" s="82"/>
      <c r="NZE263" s="82"/>
      <c r="NZF263" s="82"/>
      <c r="NZG263" s="82"/>
      <c r="NZH263" s="82"/>
      <c r="NZI263" s="82"/>
      <c r="NZJ263" s="82"/>
      <c r="NZK263" s="82"/>
      <c r="NZL263" s="82"/>
      <c r="NZM263" s="82"/>
      <c r="NZN263" s="82"/>
      <c r="NZO263" s="82"/>
      <c r="NZP263" s="82"/>
      <c r="NZQ263" s="82"/>
      <c r="NZR263" s="82"/>
      <c r="NZS263" s="82"/>
      <c r="NZT263" s="82"/>
      <c r="NZU263" s="82"/>
      <c r="NZV263" s="82"/>
      <c r="NZW263" s="82"/>
      <c r="NZX263" s="82"/>
      <c r="NZY263" s="82"/>
      <c r="NZZ263" s="82"/>
      <c r="OAA263" s="82"/>
      <c r="OAB263" s="82"/>
      <c r="OAC263" s="82"/>
      <c r="OAD263" s="82"/>
      <c r="OAE263" s="82"/>
      <c r="OAF263" s="82"/>
      <c r="OAG263" s="82"/>
      <c r="OAH263" s="82"/>
      <c r="OAI263" s="82"/>
      <c r="OAJ263" s="82"/>
      <c r="OAK263" s="82"/>
      <c r="OAL263" s="82"/>
      <c r="OAM263" s="82"/>
      <c r="OAN263" s="82"/>
      <c r="OAO263" s="82"/>
      <c r="OAP263" s="82"/>
      <c r="OAQ263" s="82"/>
      <c r="OAR263" s="82"/>
      <c r="OAS263" s="82"/>
      <c r="OAT263" s="82"/>
      <c r="OAU263" s="82"/>
      <c r="OAV263" s="82"/>
      <c r="OAW263" s="82"/>
      <c r="OAX263" s="82"/>
      <c r="OAY263" s="82"/>
      <c r="OAZ263" s="82"/>
      <c r="OBA263" s="82"/>
      <c r="OBB263" s="82"/>
      <c r="OBC263" s="82"/>
      <c r="OBD263" s="82"/>
      <c r="OBE263" s="82"/>
      <c r="OBF263" s="82"/>
      <c r="OBG263" s="82"/>
      <c r="OBH263" s="82"/>
      <c r="OBI263" s="82"/>
      <c r="OBJ263" s="82"/>
      <c r="OBK263" s="82"/>
      <c r="OBL263" s="82"/>
      <c r="OBM263" s="82"/>
      <c r="OBN263" s="82"/>
      <c r="OBO263" s="82"/>
      <c r="OBP263" s="82"/>
      <c r="OBQ263" s="82"/>
      <c r="OBR263" s="82"/>
      <c r="OBS263" s="82"/>
      <c r="OBT263" s="82"/>
      <c r="OBU263" s="82"/>
      <c r="OBV263" s="82"/>
      <c r="OBW263" s="82"/>
      <c r="OBX263" s="82"/>
      <c r="OBY263" s="82"/>
      <c r="OBZ263" s="82"/>
      <c r="OCA263" s="82"/>
      <c r="OCB263" s="82"/>
      <c r="OCC263" s="82"/>
      <c r="OCD263" s="82"/>
      <c r="OCE263" s="82"/>
      <c r="OCF263" s="82"/>
      <c r="OCG263" s="82"/>
      <c r="OCH263" s="82"/>
      <c r="OCI263" s="82"/>
      <c r="OCJ263" s="82"/>
      <c r="OCK263" s="82"/>
      <c r="OCL263" s="82"/>
      <c r="OCM263" s="82"/>
      <c r="OCN263" s="82"/>
      <c r="OCO263" s="82"/>
      <c r="OCP263" s="82"/>
      <c r="OCQ263" s="82"/>
      <c r="OCR263" s="82"/>
      <c r="OCS263" s="82"/>
      <c r="OCT263" s="82"/>
      <c r="OCU263" s="82"/>
      <c r="OCV263" s="82"/>
      <c r="OCW263" s="82"/>
      <c r="OCX263" s="82"/>
      <c r="OCY263" s="82"/>
      <c r="OCZ263" s="82"/>
      <c r="ODA263" s="82"/>
      <c r="ODB263" s="82"/>
      <c r="ODC263" s="82"/>
      <c r="ODD263" s="82"/>
      <c r="ODE263" s="82"/>
      <c r="ODF263" s="82"/>
      <c r="ODG263" s="82"/>
      <c r="ODH263" s="82"/>
      <c r="ODI263" s="82"/>
      <c r="ODJ263" s="82"/>
      <c r="ODK263" s="82"/>
      <c r="ODL263" s="82"/>
      <c r="ODM263" s="82"/>
      <c r="ODN263" s="82"/>
      <c r="ODO263" s="82"/>
      <c r="ODP263" s="82"/>
      <c r="ODQ263" s="82"/>
      <c r="ODR263" s="82"/>
      <c r="ODS263" s="82"/>
      <c r="ODT263" s="82"/>
      <c r="ODU263" s="82"/>
      <c r="ODV263" s="82"/>
      <c r="ODW263" s="82"/>
      <c r="ODX263" s="82"/>
      <c r="ODY263" s="82"/>
      <c r="ODZ263" s="82"/>
      <c r="OEA263" s="82"/>
      <c r="OEB263" s="82"/>
      <c r="OEC263" s="82"/>
      <c r="OED263" s="82"/>
      <c r="OEE263" s="82"/>
      <c r="OEF263" s="82"/>
      <c r="OEG263" s="82"/>
      <c r="OEH263" s="82"/>
      <c r="OEI263" s="82"/>
      <c r="OEJ263" s="82"/>
      <c r="OEK263" s="82"/>
      <c r="OEL263" s="82"/>
      <c r="OEM263" s="82"/>
      <c r="OEN263" s="82"/>
      <c r="OEO263" s="82"/>
      <c r="OEP263" s="82"/>
      <c r="OEQ263" s="82"/>
      <c r="OER263" s="82"/>
      <c r="OES263" s="82"/>
      <c r="OET263" s="82"/>
      <c r="OEU263" s="82"/>
      <c r="OEV263" s="82"/>
      <c r="OEW263" s="82"/>
      <c r="OEX263" s="82"/>
      <c r="OEY263" s="82"/>
      <c r="OEZ263" s="82"/>
      <c r="OFA263" s="82"/>
      <c r="OFB263" s="82"/>
      <c r="OFC263" s="82"/>
      <c r="OFD263" s="82"/>
      <c r="OFE263" s="82"/>
      <c r="OFF263" s="82"/>
      <c r="OFG263" s="82"/>
      <c r="OFH263" s="82"/>
      <c r="OFI263" s="82"/>
      <c r="OFJ263" s="82"/>
      <c r="OFK263" s="82"/>
      <c r="OFL263" s="82"/>
      <c r="OFM263" s="82"/>
      <c r="OFN263" s="82"/>
      <c r="OFO263" s="82"/>
      <c r="OFP263" s="82"/>
      <c r="OFQ263" s="82"/>
      <c r="OFR263" s="82"/>
      <c r="OFS263" s="82"/>
      <c r="OFT263" s="82"/>
      <c r="OFU263" s="82"/>
      <c r="OFV263" s="82"/>
      <c r="OFW263" s="82"/>
      <c r="OFX263" s="82"/>
      <c r="OFY263" s="82"/>
      <c r="OFZ263" s="82"/>
      <c r="OGA263" s="82"/>
      <c r="OGB263" s="82"/>
      <c r="OGC263" s="82"/>
      <c r="OGD263" s="82"/>
      <c r="OGE263" s="82"/>
      <c r="OGF263" s="82"/>
      <c r="OGG263" s="82"/>
      <c r="OGH263" s="82"/>
      <c r="OGI263" s="82"/>
      <c r="OGJ263" s="82"/>
      <c r="OGK263" s="82"/>
      <c r="OGL263" s="82"/>
      <c r="OGM263" s="82"/>
      <c r="OGN263" s="82"/>
      <c r="OGO263" s="82"/>
      <c r="OGP263" s="82"/>
      <c r="OGQ263" s="82"/>
      <c r="OGR263" s="82"/>
      <c r="OGS263" s="82"/>
      <c r="OGT263" s="82"/>
      <c r="OGU263" s="82"/>
      <c r="OGV263" s="82"/>
      <c r="OGW263" s="82"/>
      <c r="OGX263" s="82"/>
      <c r="OGY263" s="82"/>
      <c r="OGZ263" s="82"/>
      <c r="OHA263" s="82"/>
      <c r="OHB263" s="82"/>
      <c r="OHC263" s="82"/>
      <c r="OHD263" s="82"/>
      <c r="OHE263" s="82"/>
      <c r="OHF263" s="82"/>
      <c r="OHG263" s="82"/>
      <c r="OHH263" s="82"/>
      <c r="OHI263" s="82"/>
      <c r="OHJ263" s="82"/>
      <c r="OHK263" s="82"/>
      <c r="OHL263" s="82"/>
      <c r="OHM263" s="82"/>
      <c r="OHN263" s="82"/>
      <c r="OHO263" s="82"/>
      <c r="OHP263" s="82"/>
      <c r="OHQ263" s="82"/>
      <c r="OHR263" s="82"/>
      <c r="OHS263" s="82"/>
      <c r="OHT263" s="82"/>
      <c r="OHU263" s="82"/>
      <c r="OHV263" s="82"/>
      <c r="OHW263" s="82"/>
      <c r="OHX263" s="82"/>
      <c r="OHY263" s="82"/>
      <c r="OHZ263" s="82"/>
      <c r="OIA263" s="82"/>
      <c r="OIB263" s="82"/>
      <c r="OIC263" s="82"/>
      <c r="OID263" s="82"/>
      <c r="OIE263" s="82"/>
      <c r="OIF263" s="82"/>
      <c r="OIG263" s="82"/>
      <c r="OIH263" s="82"/>
      <c r="OII263" s="82"/>
      <c r="OIJ263" s="82"/>
      <c r="OIK263" s="82"/>
      <c r="OIL263" s="82"/>
      <c r="OIM263" s="82"/>
      <c r="OIN263" s="82"/>
      <c r="OIO263" s="82"/>
      <c r="OIP263" s="82"/>
      <c r="OIQ263" s="82"/>
      <c r="OIR263" s="82"/>
      <c r="OIS263" s="82"/>
      <c r="OIT263" s="82"/>
      <c r="OIU263" s="82"/>
      <c r="OIV263" s="82"/>
      <c r="OIW263" s="82"/>
      <c r="OIX263" s="82"/>
      <c r="OIY263" s="82"/>
      <c r="OIZ263" s="82"/>
      <c r="OJA263" s="82"/>
      <c r="OJB263" s="82"/>
      <c r="OJC263" s="82"/>
      <c r="OJD263" s="82"/>
      <c r="OJE263" s="82"/>
      <c r="OJF263" s="82"/>
      <c r="OJG263" s="82"/>
      <c r="OJH263" s="82"/>
      <c r="OJI263" s="82"/>
      <c r="OJJ263" s="82"/>
      <c r="OJK263" s="82"/>
      <c r="OJL263" s="82"/>
      <c r="OJM263" s="82"/>
      <c r="OJN263" s="82"/>
      <c r="OJO263" s="82"/>
      <c r="OJP263" s="82"/>
      <c r="OJQ263" s="82"/>
      <c r="OJR263" s="82"/>
      <c r="OJS263" s="82"/>
      <c r="OJT263" s="82"/>
      <c r="OJU263" s="82"/>
      <c r="OJV263" s="82"/>
      <c r="OJW263" s="82"/>
      <c r="OJX263" s="82"/>
      <c r="OJY263" s="82"/>
      <c r="OJZ263" s="82"/>
      <c r="OKA263" s="82"/>
      <c r="OKB263" s="82"/>
      <c r="OKC263" s="82"/>
      <c r="OKD263" s="82"/>
      <c r="OKE263" s="82"/>
      <c r="OKF263" s="82"/>
      <c r="OKG263" s="82"/>
      <c r="OKH263" s="82"/>
      <c r="OKI263" s="82"/>
      <c r="OKJ263" s="82"/>
      <c r="OKK263" s="82"/>
      <c r="OKL263" s="82"/>
      <c r="OKM263" s="82"/>
      <c r="OKN263" s="82"/>
      <c r="OKO263" s="82"/>
      <c r="OKP263" s="82"/>
      <c r="OKQ263" s="82"/>
      <c r="OKR263" s="82"/>
      <c r="OKS263" s="82"/>
      <c r="OKT263" s="82"/>
      <c r="OKU263" s="82"/>
      <c r="OKV263" s="82"/>
      <c r="OKW263" s="82"/>
      <c r="OKX263" s="82"/>
      <c r="OKY263" s="82"/>
      <c r="OKZ263" s="82"/>
      <c r="OLA263" s="82"/>
      <c r="OLB263" s="82"/>
      <c r="OLC263" s="82"/>
      <c r="OLD263" s="82"/>
      <c r="OLE263" s="82"/>
      <c r="OLF263" s="82"/>
      <c r="OLG263" s="82"/>
      <c r="OLH263" s="82"/>
      <c r="OLI263" s="82"/>
      <c r="OLJ263" s="82"/>
      <c r="OLK263" s="82"/>
      <c r="OLL263" s="82"/>
      <c r="OLM263" s="82"/>
      <c r="OLN263" s="82"/>
      <c r="OLO263" s="82"/>
      <c r="OLP263" s="82"/>
      <c r="OLQ263" s="82"/>
      <c r="OLR263" s="82"/>
      <c r="OLS263" s="82"/>
      <c r="OLT263" s="82"/>
      <c r="OLU263" s="82"/>
      <c r="OLV263" s="82"/>
      <c r="OLW263" s="82"/>
      <c r="OLX263" s="82"/>
      <c r="OLY263" s="82"/>
      <c r="OLZ263" s="82"/>
      <c r="OMA263" s="82"/>
      <c r="OMB263" s="82"/>
      <c r="OMC263" s="82"/>
      <c r="OMD263" s="82"/>
      <c r="OME263" s="82"/>
      <c r="OMF263" s="82"/>
      <c r="OMG263" s="82"/>
      <c r="OMH263" s="82"/>
      <c r="OMI263" s="82"/>
      <c r="OMJ263" s="82"/>
      <c r="OMK263" s="82"/>
      <c r="OML263" s="82"/>
      <c r="OMM263" s="82"/>
      <c r="OMN263" s="82"/>
      <c r="OMO263" s="82"/>
      <c r="OMP263" s="82"/>
      <c r="OMQ263" s="82"/>
      <c r="OMR263" s="82"/>
      <c r="OMS263" s="82"/>
      <c r="OMT263" s="82"/>
      <c r="OMU263" s="82"/>
      <c r="OMV263" s="82"/>
      <c r="OMW263" s="82"/>
      <c r="OMX263" s="82"/>
      <c r="OMY263" s="82"/>
      <c r="OMZ263" s="82"/>
      <c r="ONA263" s="82"/>
      <c r="ONB263" s="82"/>
      <c r="ONC263" s="82"/>
      <c r="OND263" s="82"/>
      <c r="ONE263" s="82"/>
      <c r="ONF263" s="82"/>
      <c r="ONG263" s="82"/>
      <c r="ONH263" s="82"/>
      <c r="ONI263" s="82"/>
      <c r="ONJ263" s="82"/>
      <c r="ONK263" s="82"/>
      <c r="ONL263" s="82"/>
      <c r="ONM263" s="82"/>
      <c r="ONN263" s="82"/>
      <c r="ONO263" s="82"/>
      <c r="ONP263" s="82"/>
      <c r="ONQ263" s="82"/>
      <c r="ONR263" s="82"/>
      <c r="ONS263" s="82"/>
      <c r="ONT263" s="82"/>
      <c r="ONU263" s="82"/>
      <c r="ONV263" s="82"/>
      <c r="ONW263" s="82"/>
      <c r="ONX263" s="82"/>
      <c r="ONY263" s="82"/>
      <c r="ONZ263" s="82"/>
      <c r="OOA263" s="82"/>
      <c r="OOB263" s="82"/>
      <c r="OOC263" s="82"/>
      <c r="OOD263" s="82"/>
      <c r="OOE263" s="82"/>
      <c r="OOF263" s="82"/>
      <c r="OOG263" s="82"/>
      <c r="OOH263" s="82"/>
      <c r="OOI263" s="82"/>
      <c r="OOJ263" s="82"/>
      <c r="OOK263" s="82"/>
      <c r="OOL263" s="82"/>
      <c r="OOM263" s="82"/>
      <c r="OON263" s="82"/>
      <c r="OOO263" s="82"/>
      <c r="OOP263" s="82"/>
      <c r="OOQ263" s="82"/>
      <c r="OOR263" s="82"/>
      <c r="OOS263" s="82"/>
      <c r="OOT263" s="82"/>
      <c r="OOU263" s="82"/>
      <c r="OOV263" s="82"/>
      <c r="OOW263" s="82"/>
      <c r="OOX263" s="82"/>
      <c r="OOY263" s="82"/>
      <c r="OOZ263" s="82"/>
      <c r="OPA263" s="82"/>
      <c r="OPB263" s="82"/>
      <c r="OPC263" s="82"/>
      <c r="OPD263" s="82"/>
      <c r="OPE263" s="82"/>
      <c r="OPF263" s="82"/>
      <c r="OPG263" s="82"/>
      <c r="OPH263" s="82"/>
      <c r="OPI263" s="82"/>
      <c r="OPJ263" s="82"/>
      <c r="OPK263" s="82"/>
      <c r="OPL263" s="82"/>
      <c r="OPM263" s="82"/>
      <c r="OPN263" s="82"/>
      <c r="OPO263" s="82"/>
      <c r="OPP263" s="82"/>
      <c r="OPQ263" s="82"/>
      <c r="OPR263" s="82"/>
      <c r="OPS263" s="82"/>
      <c r="OPT263" s="82"/>
      <c r="OPU263" s="82"/>
      <c r="OPV263" s="82"/>
      <c r="OPW263" s="82"/>
      <c r="OPX263" s="82"/>
      <c r="OPY263" s="82"/>
      <c r="OPZ263" s="82"/>
      <c r="OQA263" s="82"/>
      <c r="OQB263" s="82"/>
      <c r="OQC263" s="82"/>
      <c r="OQD263" s="82"/>
      <c r="OQE263" s="82"/>
      <c r="OQF263" s="82"/>
      <c r="OQG263" s="82"/>
      <c r="OQH263" s="82"/>
      <c r="OQI263" s="82"/>
      <c r="OQJ263" s="82"/>
      <c r="OQK263" s="82"/>
      <c r="OQL263" s="82"/>
      <c r="OQM263" s="82"/>
      <c r="OQN263" s="82"/>
      <c r="OQO263" s="82"/>
      <c r="OQP263" s="82"/>
      <c r="OQQ263" s="82"/>
      <c r="OQR263" s="82"/>
      <c r="OQS263" s="82"/>
      <c r="OQT263" s="82"/>
      <c r="OQU263" s="82"/>
      <c r="OQV263" s="82"/>
      <c r="OQW263" s="82"/>
      <c r="OQX263" s="82"/>
      <c r="OQY263" s="82"/>
      <c r="OQZ263" s="82"/>
      <c r="ORA263" s="82"/>
      <c r="ORB263" s="82"/>
      <c r="ORC263" s="82"/>
      <c r="ORD263" s="82"/>
      <c r="ORE263" s="82"/>
      <c r="ORF263" s="82"/>
      <c r="ORG263" s="82"/>
      <c r="ORH263" s="82"/>
      <c r="ORI263" s="82"/>
      <c r="ORJ263" s="82"/>
      <c r="ORK263" s="82"/>
      <c r="ORL263" s="82"/>
      <c r="ORM263" s="82"/>
      <c r="ORN263" s="82"/>
      <c r="ORO263" s="82"/>
      <c r="ORP263" s="82"/>
      <c r="ORQ263" s="82"/>
      <c r="ORR263" s="82"/>
      <c r="ORS263" s="82"/>
      <c r="ORT263" s="82"/>
      <c r="ORU263" s="82"/>
      <c r="ORV263" s="82"/>
      <c r="ORW263" s="82"/>
      <c r="ORX263" s="82"/>
      <c r="ORY263" s="82"/>
      <c r="ORZ263" s="82"/>
      <c r="OSA263" s="82"/>
      <c r="OSB263" s="82"/>
      <c r="OSC263" s="82"/>
      <c r="OSD263" s="82"/>
      <c r="OSE263" s="82"/>
      <c r="OSF263" s="82"/>
      <c r="OSG263" s="82"/>
      <c r="OSH263" s="82"/>
      <c r="OSI263" s="82"/>
      <c r="OSJ263" s="82"/>
      <c r="OSK263" s="82"/>
      <c r="OSL263" s="82"/>
      <c r="OSM263" s="82"/>
      <c r="OSN263" s="82"/>
      <c r="OSO263" s="82"/>
      <c r="OSP263" s="82"/>
      <c r="OSQ263" s="82"/>
      <c r="OSR263" s="82"/>
      <c r="OSS263" s="82"/>
      <c r="OST263" s="82"/>
      <c r="OSU263" s="82"/>
      <c r="OSV263" s="82"/>
      <c r="OSW263" s="82"/>
      <c r="OSX263" s="82"/>
      <c r="OSY263" s="82"/>
      <c r="OSZ263" s="82"/>
      <c r="OTA263" s="82"/>
      <c r="OTB263" s="82"/>
      <c r="OTC263" s="82"/>
      <c r="OTD263" s="82"/>
      <c r="OTE263" s="82"/>
      <c r="OTF263" s="82"/>
      <c r="OTG263" s="82"/>
      <c r="OTH263" s="82"/>
      <c r="OTI263" s="82"/>
      <c r="OTJ263" s="82"/>
      <c r="OTK263" s="82"/>
      <c r="OTL263" s="82"/>
      <c r="OTM263" s="82"/>
      <c r="OTN263" s="82"/>
      <c r="OTO263" s="82"/>
      <c r="OTP263" s="82"/>
      <c r="OTQ263" s="82"/>
      <c r="OTR263" s="82"/>
      <c r="OTS263" s="82"/>
      <c r="OTT263" s="82"/>
      <c r="OTU263" s="82"/>
      <c r="OTV263" s="82"/>
      <c r="OTW263" s="82"/>
      <c r="OTX263" s="82"/>
      <c r="OTY263" s="82"/>
      <c r="OTZ263" s="82"/>
      <c r="OUA263" s="82"/>
      <c r="OUB263" s="82"/>
      <c r="OUC263" s="82"/>
      <c r="OUD263" s="82"/>
      <c r="OUE263" s="82"/>
      <c r="OUF263" s="82"/>
      <c r="OUG263" s="82"/>
      <c r="OUH263" s="82"/>
      <c r="OUI263" s="82"/>
      <c r="OUJ263" s="82"/>
      <c r="OUK263" s="82"/>
      <c r="OUL263" s="82"/>
      <c r="OUM263" s="82"/>
      <c r="OUN263" s="82"/>
      <c r="OUO263" s="82"/>
      <c r="OUP263" s="82"/>
      <c r="OUQ263" s="82"/>
      <c r="OUR263" s="82"/>
      <c r="OUS263" s="82"/>
      <c r="OUT263" s="82"/>
      <c r="OUU263" s="82"/>
      <c r="OUV263" s="82"/>
      <c r="OUW263" s="82"/>
      <c r="OUX263" s="82"/>
      <c r="OUY263" s="82"/>
      <c r="OUZ263" s="82"/>
      <c r="OVA263" s="82"/>
      <c r="OVB263" s="82"/>
      <c r="OVC263" s="82"/>
      <c r="OVD263" s="82"/>
      <c r="OVE263" s="82"/>
      <c r="OVF263" s="82"/>
      <c r="OVG263" s="82"/>
      <c r="OVH263" s="82"/>
      <c r="OVI263" s="82"/>
      <c r="OVJ263" s="82"/>
      <c r="OVK263" s="82"/>
      <c r="OVL263" s="82"/>
      <c r="OVM263" s="82"/>
      <c r="OVN263" s="82"/>
      <c r="OVO263" s="82"/>
      <c r="OVP263" s="82"/>
      <c r="OVQ263" s="82"/>
      <c r="OVR263" s="82"/>
      <c r="OVS263" s="82"/>
      <c r="OVT263" s="82"/>
      <c r="OVU263" s="82"/>
      <c r="OVV263" s="82"/>
      <c r="OVW263" s="82"/>
      <c r="OVX263" s="82"/>
      <c r="OVY263" s="82"/>
      <c r="OVZ263" s="82"/>
      <c r="OWA263" s="82"/>
      <c r="OWB263" s="82"/>
      <c r="OWC263" s="82"/>
      <c r="OWD263" s="82"/>
      <c r="OWE263" s="82"/>
      <c r="OWF263" s="82"/>
      <c r="OWG263" s="82"/>
      <c r="OWH263" s="82"/>
      <c r="OWI263" s="82"/>
      <c r="OWJ263" s="82"/>
      <c r="OWK263" s="82"/>
      <c r="OWL263" s="82"/>
      <c r="OWM263" s="82"/>
      <c r="OWN263" s="82"/>
      <c r="OWO263" s="82"/>
      <c r="OWP263" s="82"/>
      <c r="OWQ263" s="82"/>
      <c r="OWR263" s="82"/>
      <c r="OWS263" s="82"/>
      <c r="OWT263" s="82"/>
      <c r="OWU263" s="82"/>
      <c r="OWV263" s="82"/>
      <c r="OWW263" s="82"/>
      <c r="OWX263" s="82"/>
      <c r="OWY263" s="82"/>
      <c r="OWZ263" s="82"/>
      <c r="OXA263" s="82"/>
      <c r="OXB263" s="82"/>
      <c r="OXC263" s="82"/>
      <c r="OXD263" s="82"/>
      <c r="OXE263" s="82"/>
      <c r="OXF263" s="82"/>
      <c r="OXG263" s="82"/>
      <c r="OXH263" s="82"/>
      <c r="OXI263" s="82"/>
      <c r="OXJ263" s="82"/>
      <c r="OXK263" s="82"/>
      <c r="OXL263" s="82"/>
      <c r="OXM263" s="82"/>
      <c r="OXN263" s="82"/>
      <c r="OXO263" s="82"/>
      <c r="OXP263" s="82"/>
      <c r="OXQ263" s="82"/>
      <c r="OXR263" s="82"/>
      <c r="OXS263" s="82"/>
      <c r="OXT263" s="82"/>
      <c r="OXU263" s="82"/>
      <c r="OXV263" s="82"/>
      <c r="OXW263" s="82"/>
      <c r="OXX263" s="82"/>
      <c r="OXY263" s="82"/>
      <c r="OXZ263" s="82"/>
      <c r="OYA263" s="82"/>
      <c r="OYB263" s="82"/>
      <c r="OYC263" s="82"/>
      <c r="OYD263" s="82"/>
      <c r="OYE263" s="82"/>
      <c r="OYF263" s="82"/>
      <c r="OYG263" s="82"/>
      <c r="OYH263" s="82"/>
      <c r="OYI263" s="82"/>
      <c r="OYJ263" s="82"/>
      <c r="OYK263" s="82"/>
      <c r="OYL263" s="82"/>
      <c r="OYM263" s="82"/>
      <c r="OYN263" s="82"/>
      <c r="OYO263" s="82"/>
      <c r="OYP263" s="82"/>
      <c r="OYQ263" s="82"/>
      <c r="OYR263" s="82"/>
      <c r="OYS263" s="82"/>
      <c r="OYT263" s="82"/>
      <c r="OYU263" s="82"/>
      <c r="OYV263" s="82"/>
      <c r="OYW263" s="82"/>
      <c r="OYX263" s="82"/>
      <c r="OYY263" s="82"/>
      <c r="OYZ263" s="82"/>
      <c r="OZA263" s="82"/>
      <c r="OZB263" s="82"/>
      <c r="OZC263" s="82"/>
      <c r="OZD263" s="82"/>
      <c r="OZE263" s="82"/>
      <c r="OZF263" s="82"/>
      <c r="OZG263" s="82"/>
      <c r="OZH263" s="82"/>
      <c r="OZI263" s="82"/>
      <c r="OZJ263" s="82"/>
      <c r="OZK263" s="82"/>
      <c r="OZL263" s="82"/>
      <c r="OZM263" s="82"/>
      <c r="OZN263" s="82"/>
      <c r="OZO263" s="82"/>
      <c r="OZP263" s="82"/>
      <c r="OZQ263" s="82"/>
      <c r="OZR263" s="82"/>
      <c r="OZS263" s="82"/>
      <c r="OZT263" s="82"/>
      <c r="OZU263" s="82"/>
      <c r="OZV263" s="82"/>
      <c r="OZW263" s="82"/>
      <c r="OZX263" s="82"/>
      <c r="OZY263" s="82"/>
      <c r="OZZ263" s="82"/>
      <c r="PAA263" s="82"/>
      <c r="PAB263" s="82"/>
      <c r="PAC263" s="82"/>
      <c r="PAD263" s="82"/>
      <c r="PAE263" s="82"/>
      <c r="PAF263" s="82"/>
      <c r="PAG263" s="82"/>
      <c r="PAH263" s="82"/>
      <c r="PAI263" s="82"/>
      <c r="PAJ263" s="82"/>
      <c r="PAK263" s="82"/>
      <c r="PAL263" s="82"/>
      <c r="PAM263" s="82"/>
      <c r="PAN263" s="82"/>
      <c r="PAO263" s="82"/>
      <c r="PAP263" s="82"/>
      <c r="PAQ263" s="82"/>
      <c r="PAR263" s="82"/>
      <c r="PAS263" s="82"/>
      <c r="PAT263" s="82"/>
      <c r="PAU263" s="82"/>
      <c r="PAV263" s="82"/>
      <c r="PAW263" s="82"/>
      <c r="PAX263" s="82"/>
      <c r="PAY263" s="82"/>
      <c r="PAZ263" s="82"/>
      <c r="PBA263" s="82"/>
      <c r="PBB263" s="82"/>
      <c r="PBC263" s="82"/>
      <c r="PBD263" s="82"/>
      <c r="PBE263" s="82"/>
      <c r="PBF263" s="82"/>
      <c r="PBG263" s="82"/>
      <c r="PBH263" s="82"/>
      <c r="PBI263" s="82"/>
      <c r="PBJ263" s="82"/>
      <c r="PBK263" s="82"/>
      <c r="PBL263" s="82"/>
      <c r="PBM263" s="82"/>
      <c r="PBN263" s="82"/>
      <c r="PBO263" s="82"/>
      <c r="PBP263" s="82"/>
      <c r="PBQ263" s="82"/>
      <c r="PBR263" s="82"/>
      <c r="PBS263" s="82"/>
      <c r="PBT263" s="82"/>
      <c r="PBU263" s="82"/>
      <c r="PBV263" s="82"/>
      <c r="PBW263" s="82"/>
      <c r="PBX263" s="82"/>
      <c r="PBY263" s="82"/>
      <c r="PBZ263" s="82"/>
      <c r="PCA263" s="82"/>
      <c r="PCB263" s="82"/>
      <c r="PCC263" s="82"/>
      <c r="PCD263" s="82"/>
      <c r="PCE263" s="82"/>
      <c r="PCF263" s="82"/>
      <c r="PCG263" s="82"/>
      <c r="PCH263" s="82"/>
      <c r="PCI263" s="82"/>
      <c r="PCJ263" s="82"/>
      <c r="PCK263" s="82"/>
      <c r="PCL263" s="82"/>
      <c r="PCM263" s="82"/>
      <c r="PCN263" s="82"/>
      <c r="PCO263" s="82"/>
      <c r="PCP263" s="82"/>
      <c r="PCQ263" s="82"/>
      <c r="PCR263" s="82"/>
      <c r="PCS263" s="82"/>
      <c r="PCT263" s="82"/>
      <c r="PCU263" s="82"/>
      <c r="PCV263" s="82"/>
      <c r="PCW263" s="82"/>
      <c r="PCX263" s="82"/>
      <c r="PCY263" s="82"/>
      <c r="PCZ263" s="82"/>
      <c r="PDA263" s="82"/>
      <c r="PDB263" s="82"/>
      <c r="PDC263" s="82"/>
      <c r="PDD263" s="82"/>
      <c r="PDE263" s="82"/>
      <c r="PDF263" s="82"/>
      <c r="PDG263" s="82"/>
      <c r="PDH263" s="82"/>
      <c r="PDI263" s="82"/>
      <c r="PDJ263" s="82"/>
      <c r="PDK263" s="82"/>
      <c r="PDL263" s="82"/>
      <c r="PDM263" s="82"/>
      <c r="PDN263" s="82"/>
      <c r="PDO263" s="82"/>
      <c r="PDP263" s="82"/>
      <c r="PDQ263" s="82"/>
      <c r="PDR263" s="82"/>
      <c r="PDS263" s="82"/>
      <c r="PDT263" s="82"/>
      <c r="PDU263" s="82"/>
      <c r="PDV263" s="82"/>
      <c r="PDW263" s="82"/>
      <c r="PDX263" s="82"/>
      <c r="PDY263" s="82"/>
      <c r="PDZ263" s="82"/>
      <c r="PEA263" s="82"/>
      <c r="PEB263" s="82"/>
      <c r="PEC263" s="82"/>
      <c r="PED263" s="82"/>
      <c r="PEE263" s="82"/>
      <c r="PEF263" s="82"/>
      <c r="PEG263" s="82"/>
      <c r="PEH263" s="82"/>
      <c r="PEI263" s="82"/>
      <c r="PEJ263" s="82"/>
      <c r="PEK263" s="82"/>
      <c r="PEL263" s="82"/>
      <c r="PEM263" s="82"/>
      <c r="PEN263" s="82"/>
      <c r="PEO263" s="82"/>
      <c r="PEP263" s="82"/>
      <c r="PEQ263" s="82"/>
      <c r="PER263" s="82"/>
      <c r="PES263" s="82"/>
      <c r="PET263" s="82"/>
      <c r="PEU263" s="82"/>
      <c r="PEV263" s="82"/>
      <c r="PEW263" s="82"/>
      <c r="PEX263" s="82"/>
      <c r="PEY263" s="82"/>
      <c r="PEZ263" s="82"/>
      <c r="PFA263" s="82"/>
      <c r="PFB263" s="82"/>
      <c r="PFC263" s="82"/>
      <c r="PFD263" s="82"/>
      <c r="PFE263" s="82"/>
      <c r="PFF263" s="82"/>
      <c r="PFG263" s="82"/>
      <c r="PFH263" s="82"/>
      <c r="PFI263" s="82"/>
      <c r="PFJ263" s="82"/>
      <c r="PFK263" s="82"/>
      <c r="PFL263" s="82"/>
      <c r="PFM263" s="82"/>
      <c r="PFN263" s="82"/>
      <c r="PFO263" s="82"/>
      <c r="PFP263" s="82"/>
      <c r="PFQ263" s="82"/>
      <c r="PFR263" s="82"/>
      <c r="PFS263" s="82"/>
      <c r="PFT263" s="82"/>
      <c r="PFU263" s="82"/>
      <c r="PFV263" s="82"/>
      <c r="PFW263" s="82"/>
      <c r="PFX263" s="82"/>
      <c r="PFY263" s="82"/>
      <c r="PFZ263" s="82"/>
      <c r="PGA263" s="82"/>
      <c r="PGB263" s="82"/>
      <c r="PGC263" s="82"/>
      <c r="PGD263" s="82"/>
      <c r="PGE263" s="82"/>
      <c r="PGF263" s="82"/>
      <c r="PGG263" s="82"/>
      <c r="PGH263" s="82"/>
      <c r="PGI263" s="82"/>
      <c r="PGJ263" s="82"/>
      <c r="PGK263" s="82"/>
      <c r="PGL263" s="82"/>
      <c r="PGM263" s="82"/>
      <c r="PGN263" s="82"/>
      <c r="PGO263" s="82"/>
      <c r="PGP263" s="82"/>
      <c r="PGQ263" s="82"/>
      <c r="PGR263" s="82"/>
      <c r="PGS263" s="82"/>
      <c r="PGT263" s="82"/>
      <c r="PGU263" s="82"/>
      <c r="PGV263" s="82"/>
      <c r="PGW263" s="82"/>
      <c r="PGX263" s="82"/>
      <c r="PGY263" s="82"/>
      <c r="PGZ263" s="82"/>
      <c r="PHA263" s="82"/>
      <c r="PHB263" s="82"/>
      <c r="PHC263" s="82"/>
      <c r="PHD263" s="82"/>
      <c r="PHE263" s="82"/>
      <c r="PHF263" s="82"/>
      <c r="PHG263" s="82"/>
      <c r="PHH263" s="82"/>
      <c r="PHI263" s="82"/>
      <c r="PHJ263" s="82"/>
      <c r="PHK263" s="82"/>
      <c r="PHL263" s="82"/>
      <c r="PHM263" s="82"/>
      <c r="PHN263" s="82"/>
      <c r="PHO263" s="82"/>
      <c r="PHP263" s="82"/>
      <c r="PHQ263" s="82"/>
      <c r="PHR263" s="82"/>
      <c r="PHS263" s="82"/>
      <c r="PHT263" s="82"/>
      <c r="PHU263" s="82"/>
      <c r="PHV263" s="82"/>
      <c r="PHW263" s="82"/>
      <c r="PHX263" s="82"/>
      <c r="PHY263" s="82"/>
      <c r="PHZ263" s="82"/>
      <c r="PIA263" s="82"/>
      <c r="PIB263" s="82"/>
      <c r="PIC263" s="82"/>
      <c r="PID263" s="82"/>
      <c r="PIE263" s="82"/>
      <c r="PIF263" s="82"/>
      <c r="PIG263" s="82"/>
      <c r="PIH263" s="82"/>
      <c r="PII263" s="82"/>
      <c r="PIJ263" s="82"/>
      <c r="PIK263" s="82"/>
      <c r="PIL263" s="82"/>
      <c r="PIM263" s="82"/>
      <c r="PIN263" s="82"/>
      <c r="PIO263" s="82"/>
      <c r="PIP263" s="82"/>
      <c r="PIQ263" s="82"/>
      <c r="PIR263" s="82"/>
      <c r="PIS263" s="82"/>
      <c r="PIT263" s="82"/>
      <c r="PIU263" s="82"/>
      <c r="PIV263" s="82"/>
      <c r="PIW263" s="82"/>
      <c r="PIX263" s="82"/>
      <c r="PIY263" s="82"/>
      <c r="PIZ263" s="82"/>
      <c r="PJA263" s="82"/>
      <c r="PJB263" s="82"/>
      <c r="PJC263" s="82"/>
      <c r="PJD263" s="82"/>
      <c r="PJE263" s="82"/>
      <c r="PJF263" s="82"/>
      <c r="PJG263" s="82"/>
      <c r="PJH263" s="82"/>
      <c r="PJI263" s="82"/>
      <c r="PJJ263" s="82"/>
      <c r="PJK263" s="82"/>
      <c r="PJL263" s="82"/>
      <c r="PJM263" s="82"/>
      <c r="PJN263" s="82"/>
      <c r="PJO263" s="82"/>
      <c r="PJP263" s="82"/>
      <c r="PJQ263" s="82"/>
      <c r="PJR263" s="82"/>
      <c r="PJS263" s="82"/>
      <c r="PJT263" s="82"/>
      <c r="PJU263" s="82"/>
      <c r="PJV263" s="82"/>
      <c r="PJW263" s="82"/>
      <c r="PJX263" s="82"/>
      <c r="PJY263" s="82"/>
      <c r="PJZ263" s="82"/>
      <c r="PKA263" s="82"/>
      <c r="PKB263" s="82"/>
      <c r="PKC263" s="82"/>
      <c r="PKD263" s="82"/>
      <c r="PKE263" s="82"/>
      <c r="PKF263" s="82"/>
      <c r="PKG263" s="82"/>
      <c r="PKH263" s="82"/>
      <c r="PKI263" s="82"/>
      <c r="PKJ263" s="82"/>
      <c r="PKK263" s="82"/>
      <c r="PKL263" s="82"/>
      <c r="PKM263" s="82"/>
      <c r="PKN263" s="82"/>
      <c r="PKO263" s="82"/>
      <c r="PKP263" s="82"/>
      <c r="PKQ263" s="82"/>
      <c r="PKR263" s="82"/>
      <c r="PKS263" s="82"/>
      <c r="PKT263" s="82"/>
      <c r="PKU263" s="82"/>
      <c r="PKV263" s="82"/>
      <c r="PKW263" s="82"/>
      <c r="PKX263" s="82"/>
      <c r="PKY263" s="82"/>
      <c r="PKZ263" s="82"/>
      <c r="PLA263" s="82"/>
      <c r="PLB263" s="82"/>
      <c r="PLC263" s="82"/>
      <c r="PLD263" s="82"/>
      <c r="PLE263" s="82"/>
      <c r="PLF263" s="82"/>
      <c r="PLG263" s="82"/>
      <c r="PLH263" s="82"/>
      <c r="PLI263" s="82"/>
      <c r="PLJ263" s="82"/>
      <c r="PLK263" s="82"/>
      <c r="PLL263" s="82"/>
      <c r="PLM263" s="82"/>
      <c r="PLN263" s="82"/>
      <c r="PLO263" s="82"/>
      <c r="PLP263" s="82"/>
      <c r="PLQ263" s="82"/>
      <c r="PLR263" s="82"/>
      <c r="PLS263" s="82"/>
      <c r="PLT263" s="82"/>
      <c r="PLU263" s="82"/>
      <c r="PLV263" s="82"/>
      <c r="PLW263" s="82"/>
      <c r="PLX263" s="82"/>
      <c r="PLY263" s="82"/>
      <c r="PLZ263" s="82"/>
      <c r="PMA263" s="82"/>
      <c r="PMB263" s="82"/>
      <c r="PMC263" s="82"/>
      <c r="PMD263" s="82"/>
      <c r="PME263" s="82"/>
      <c r="PMF263" s="82"/>
      <c r="PMG263" s="82"/>
      <c r="PMH263" s="82"/>
      <c r="PMI263" s="82"/>
      <c r="PMJ263" s="82"/>
      <c r="PMK263" s="82"/>
      <c r="PML263" s="82"/>
      <c r="PMM263" s="82"/>
      <c r="PMN263" s="82"/>
      <c r="PMO263" s="82"/>
      <c r="PMP263" s="82"/>
      <c r="PMQ263" s="82"/>
      <c r="PMR263" s="82"/>
      <c r="PMS263" s="82"/>
      <c r="PMT263" s="82"/>
      <c r="PMU263" s="82"/>
      <c r="PMV263" s="82"/>
      <c r="PMW263" s="82"/>
      <c r="PMX263" s="82"/>
      <c r="PMY263" s="82"/>
      <c r="PMZ263" s="82"/>
      <c r="PNA263" s="82"/>
      <c r="PNB263" s="82"/>
      <c r="PNC263" s="82"/>
      <c r="PND263" s="82"/>
      <c r="PNE263" s="82"/>
      <c r="PNF263" s="82"/>
      <c r="PNG263" s="82"/>
      <c r="PNH263" s="82"/>
      <c r="PNI263" s="82"/>
      <c r="PNJ263" s="82"/>
      <c r="PNK263" s="82"/>
      <c r="PNL263" s="82"/>
      <c r="PNM263" s="82"/>
      <c r="PNN263" s="82"/>
      <c r="PNO263" s="82"/>
      <c r="PNP263" s="82"/>
      <c r="PNQ263" s="82"/>
      <c r="PNR263" s="82"/>
      <c r="PNS263" s="82"/>
      <c r="PNT263" s="82"/>
      <c r="PNU263" s="82"/>
      <c r="PNV263" s="82"/>
      <c r="PNW263" s="82"/>
      <c r="PNX263" s="82"/>
      <c r="PNY263" s="82"/>
      <c r="PNZ263" s="82"/>
      <c r="POA263" s="82"/>
      <c r="POB263" s="82"/>
      <c r="POC263" s="82"/>
      <c r="POD263" s="82"/>
      <c r="POE263" s="82"/>
      <c r="POF263" s="82"/>
      <c r="POG263" s="82"/>
      <c r="POH263" s="82"/>
      <c r="POI263" s="82"/>
      <c r="POJ263" s="82"/>
      <c r="POK263" s="82"/>
      <c r="POL263" s="82"/>
      <c r="POM263" s="82"/>
      <c r="PON263" s="82"/>
      <c r="POO263" s="82"/>
      <c r="POP263" s="82"/>
      <c r="POQ263" s="82"/>
      <c r="POR263" s="82"/>
      <c r="POS263" s="82"/>
      <c r="POT263" s="82"/>
      <c r="POU263" s="82"/>
      <c r="POV263" s="82"/>
      <c r="POW263" s="82"/>
      <c r="POX263" s="82"/>
      <c r="POY263" s="82"/>
      <c r="POZ263" s="82"/>
      <c r="PPA263" s="82"/>
      <c r="PPB263" s="82"/>
      <c r="PPC263" s="82"/>
      <c r="PPD263" s="82"/>
      <c r="PPE263" s="82"/>
      <c r="PPF263" s="82"/>
      <c r="PPG263" s="82"/>
      <c r="PPH263" s="82"/>
      <c r="PPI263" s="82"/>
      <c r="PPJ263" s="82"/>
      <c r="PPK263" s="82"/>
      <c r="PPL263" s="82"/>
      <c r="PPM263" s="82"/>
      <c r="PPN263" s="82"/>
      <c r="PPO263" s="82"/>
      <c r="PPP263" s="82"/>
      <c r="PPQ263" s="82"/>
      <c r="PPR263" s="82"/>
      <c r="PPS263" s="82"/>
      <c r="PPT263" s="82"/>
      <c r="PPU263" s="82"/>
      <c r="PPV263" s="82"/>
      <c r="PPW263" s="82"/>
      <c r="PPX263" s="82"/>
      <c r="PPY263" s="82"/>
      <c r="PPZ263" s="82"/>
      <c r="PQA263" s="82"/>
      <c r="PQB263" s="82"/>
      <c r="PQC263" s="82"/>
      <c r="PQD263" s="82"/>
      <c r="PQE263" s="82"/>
      <c r="PQF263" s="82"/>
      <c r="PQG263" s="82"/>
      <c r="PQH263" s="82"/>
      <c r="PQI263" s="82"/>
      <c r="PQJ263" s="82"/>
      <c r="PQK263" s="82"/>
      <c r="PQL263" s="82"/>
      <c r="PQM263" s="82"/>
      <c r="PQN263" s="82"/>
      <c r="PQO263" s="82"/>
      <c r="PQP263" s="82"/>
      <c r="PQQ263" s="82"/>
      <c r="PQR263" s="82"/>
      <c r="PQS263" s="82"/>
      <c r="PQT263" s="82"/>
      <c r="PQU263" s="82"/>
      <c r="PQV263" s="82"/>
      <c r="PQW263" s="82"/>
      <c r="PQX263" s="82"/>
      <c r="PQY263" s="82"/>
      <c r="PQZ263" s="82"/>
      <c r="PRA263" s="82"/>
      <c r="PRB263" s="82"/>
      <c r="PRC263" s="82"/>
      <c r="PRD263" s="82"/>
      <c r="PRE263" s="82"/>
      <c r="PRF263" s="82"/>
      <c r="PRG263" s="82"/>
      <c r="PRH263" s="82"/>
      <c r="PRI263" s="82"/>
      <c r="PRJ263" s="82"/>
      <c r="PRK263" s="82"/>
      <c r="PRL263" s="82"/>
      <c r="PRM263" s="82"/>
      <c r="PRN263" s="82"/>
      <c r="PRO263" s="82"/>
      <c r="PRP263" s="82"/>
      <c r="PRQ263" s="82"/>
      <c r="PRR263" s="82"/>
      <c r="PRS263" s="82"/>
      <c r="PRT263" s="82"/>
      <c r="PRU263" s="82"/>
      <c r="PRV263" s="82"/>
      <c r="PRW263" s="82"/>
      <c r="PRX263" s="82"/>
      <c r="PRY263" s="82"/>
      <c r="PRZ263" s="82"/>
      <c r="PSA263" s="82"/>
      <c r="PSB263" s="82"/>
      <c r="PSC263" s="82"/>
      <c r="PSD263" s="82"/>
      <c r="PSE263" s="82"/>
      <c r="PSF263" s="82"/>
      <c r="PSG263" s="82"/>
      <c r="PSH263" s="82"/>
      <c r="PSI263" s="82"/>
      <c r="PSJ263" s="82"/>
      <c r="PSK263" s="82"/>
      <c r="PSL263" s="82"/>
      <c r="PSM263" s="82"/>
      <c r="PSN263" s="82"/>
      <c r="PSO263" s="82"/>
      <c r="PSP263" s="82"/>
      <c r="PSQ263" s="82"/>
      <c r="PSR263" s="82"/>
      <c r="PSS263" s="82"/>
      <c r="PST263" s="82"/>
      <c r="PSU263" s="82"/>
      <c r="PSV263" s="82"/>
      <c r="PSW263" s="82"/>
      <c r="PSX263" s="82"/>
      <c r="PSY263" s="82"/>
      <c r="PSZ263" s="82"/>
      <c r="PTA263" s="82"/>
      <c r="PTB263" s="82"/>
      <c r="PTC263" s="82"/>
      <c r="PTD263" s="82"/>
      <c r="PTE263" s="82"/>
      <c r="PTF263" s="82"/>
      <c r="PTG263" s="82"/>
      <c r="PTH263" s="82"/>
      <c r="PTI263" s="82"/>
      <c r="PTJ263" s="82"/>
      <c r="PTK263" s="82"/>
      <c r="PTL263" s="82"/>
      <c r="PTM263" s="82"/>
      <c r="PTN263" s="82"/>
      <c r="PTO263" s="82"/>
      <c r="PTP263" s="82"/>
      <c r="PTQ263" s="82"/>
      <c r="PTR263" s="82"/>
      <c r="PTS263" s="82"/>
      <c r="PTT263" s="82"/>
      <c r="PTU263" s="82"/>
      <c r="PTV263" s="82"/>
      <c r="PTW263" s="82"/>
      <c r="PTX263" s="82"/>
      <c r="PTY263" s="82"/>
      <c r="PTZ263" s="82"/>
      <c r="PUA263" s="82"/>
      <c r="PUB263" s="82"/>
      <c r="PUC263" s="82"/>
      <c r="PUD263" s="82"/>
      <c r="PUE263" s="82"/>
      <c r="PUF263" s="82"/>
      <c r="PUG263" s="82"/>
      <c r="PUH263" s="82"/>
      <c r="PUI263" s="82"/>
      <c r="PUJ263" s="82"/>
      <c r="PUK263" s="82"/>
      <c r="PUL263" s="82"/>
      <c r="PUM263" s="82"/>
      <c r="PUN263" s="82"/>
      <c r="PUO263" s="82"/>
      <c r="PUP263" s="82"/>
      <c r="PUQ263" s="82"/>
      <c r="PUR263" s="82"/>
      <c r="PUS263" s="82"/>
      <c r="PUT263" s="82"/>
      <c r="PUU263" s="82"/>
      <c r="PUV263" s="82"/>
      <c r="PUW263" s="82"/>
      <c r="PUX263" s="82"/>
      <c r="PUY263" s="82"/>
      <c r="PUZ263" s="82"/>
      <c r="PVA263" s="82"/>
      <c r="PVB263" s="82"/>
      <c r="PVC263" s="82"/>
      <c r="PVD263" s="82"/>
      <c r="PVE263" s="82"/>
      <c r="PVF263" s="82"/>
      <c r="PVG263" s="82"/>
      <c r="PVH263" s="82"/>
      <c r="PVI263" s="82"/>
      <c r="PVJ263" s="82"/>
      <c r="PVK263" s="82"/>
      <c r="PVL263" s="82"/>
      <c r="PVM263" s="82"/>
      <c r="PVN263" s="82"/>
      <c r="PVO263" s="82"/>
      <c r="PVP263" s="82"/>
      <c r="PVQ263" s="82"/>
      <c r="PVR263" s="82"/>
      <c r="PVS263" s="82"/>
      <c r="PVT263" s="82"/>
      <c r="PVU263" s="82"/>
      <c r="PVV263" s="82"/>
      <c r="PVW263" s="82"/>
      <c r="PVX263" s="82"/>
      <c r="PVY263" s="82"/>
      <c r="PVZ263" s="82"/>
      <c r="PWA263" s="82"/>
      <c r="PWB263" s="82"/>
      <c r="PWC263" s="82"/>
      <c r="PWD263" s="82"/>
      <c r="PWE263" s="82"/>
      <c r="PWF263" s="82"/>
      <c r="PWG263" s="82"/>
      <c r="PWH263" s="82"/>
      <c r="PWI263" s="82"/>
      <c r="PWJ263" s="82"/>
      <c r="PWK263" s="82"/>
      <c r="PWL263" s="82"/>
      <c r="PWM263" s="82"/>
      <c r="PWN263" s="82"/>
      <c r="PWO263" s="82"/>
      <c r="PWP263" s="82"/>
      <c r="PWQ263" s="82"/>
      <c r="PWR263" s="82"/>
      <c r="PWS263" s="82"/>
      <c r="PWT263" s="82"/>
      <c r="PWU263" s="82"/>
      <c r="PWV263" s="82"/>
      <c r="PWW263" s="82"/>
      <c r="PWX263" s="82"/>
      <c r="PWY263" s="82"/>
      <c r="PWZ263" s="82"/>
      <c r="PXA263" s="82"/>
      <c r="PXB263" s="82"/>
      <c r="PXC263" s="82"/>
      <c r="PXD263" s="82"/>
      <c r="PXE263" s="82"/>
      <c r="PXF263" s="82"/>
      <c r="PXG263" s="82"/>
      <c r="PXH263" s="82"/>
      <c r="PXI263" s="82"/>
      <c r="PXJ263" s="82"/>
      <c r="PXK263" s="82"/>
      <c r="PXL263" s="82"/>
      <c r="PXM263" s="82"/>
      <c r="PXN263" s="82"/>
      <c r="PXO263" s="82"/>
      <c r="PXP263" s="82"/>
      <c r="PXQ263" s="82"/>
      <c r="PXR263" s="82"/>
      <c r="PXS263" s="82"/>
      <c r="PXT263" s="82"/>
      <c r="PXU263" s="82"/>
      <c r="PXV263" s="82"/>
      <c r="PXW263" s="82"/>
      <c r="PXX263" s="82"/>
      <c r="PXY263" s="82"/>
      <c r="PXZ263" s="82"/>
      <c r="PYA263" s="82"/>
      <c r="PYB263" s="82"/>
      <c r="PYC263" s="82"/>
      <c r="PYD263" s="82"/>
      <c r="PYE263" s="82"/>
      <c r="PYF263" s="82"/>
      <c r="PYG263" s="82"/>
      <c r="PYH263" s="82"/>
      <c r="PYI263" s="82"/>
      <c r="PYJ263" s="82"/>
      <c r="PYK263" s="82"/>
      <c r="PYL263" s="82"/>
      <c r="PYM263" s="82"/>
      <c r="PYN263" s="82"/>
      <c r="PYO263" s="82"/>
      <c r="PYP263" s="82"/>
      <c r="PYQ263" s="82"/>
      <c r="PYR263" s="82"/>
      <c r="PYS263" s="82"/>
      <c r="PYT263" s="82"/>
      <c r="PYU263" s="82"/>
      <c r="PYV263" s="82"/>
      <c r="PYW263" s="82"/>
      <c r="PYX263" s="82"/>
      <c r="PYY263" s="82"/>
      <c r="PYZ263" s="82"/>
      <c r="PZA263" s="82"/>
      <c r="PZB263" s="82"/>
      <c r="PZC263" s="82"/>
      <c r="PZD263" s="82"/>
      <c r="PZE263" s="82"/>
      <c r="PZF263" s="82"/>
      <c r="PZG263" s="82"/>
      <c r="PZH263" s="82"/>
      <c r="PZI263" s="82"/>
      <c r="PZJ263" s="82"/>
      <c r="PZK263" s="82"/>
      <c r="PZL263" s="82"/>
      <c r="PZM263" s="82"/>
      <c r="PZN263" s="82"/>
      <c r="PZO263" s="82"/>
      <c r="PZP263" s="82"/>
      <c r="PZQ263" s="82"/>
      <c r="PZR263" s="82"/>
      <c r="PZS263" s="82"/>
      <c r="PZT263" s="82"/>
      <c r="PZU263" s="82"/>
      <c r="PZV263" s="82"/>
      <c r="PZW263" s="82"/>
      <c r="PZX263" s="82"/>
      <c r="PZY263" s="82"/>
      <c r="PZZ263" s="82"/>
      <c r="QAA263" s="82"/>
      <c r="QAB263" s="82"/>
      <c r="QAC263" s="82"/>
      <c r="QAD263" s="82"/>
      <c r="QAE263" s="82"/>
      <c r="QAF263" s="82"/>
      <c r="QAG263" s="82"/>
      <c r="QAH263" s="82"/>
      <c r="QAI263" s="82"/>
      <c r="QAJ263" s="82"/>
      <c r="QAK263" s="82"/>
      <c r="QAL263" s="82"/>
      <c r="QAM263" s="82"/>
      <c r="QAN263" s="82"/>
      <c r="QAO263" s="82"/>
      <c r="QAP263" s="82"/>
      <c r="QAQ263" s="82"/>
      <c r="QAR263" s="82"/>
      <c r="QAS263" s="82"/>
      <c r="QAT263" s="82"/>
      <c r="QAU263" s="82"/>
      <c r="QAV263" s="82"/>
      <c r="QAW263" s="82"/>
      <c r="QAX263" s="82"/>
      <c r="QAY263" s="82"/>
      <c r="QAZ263" s="82"/>
      <c r="QBA263" s="82"/>
      <c r="QBB263" s="82"/>
      <c r="QBC263" s="82"/>
      <c r="QBD263" s="82"/>
      <c r="QBE263" s="82"/>
      <c r="QBF263" s="82"/>
      <c r="QBG263" s="82"/>
      <c r="QBH263" s="82"/>
      <c r="QBI263" s="82"/>
      <c r="QBJ263" s="82"/>
      <c r="QBK263" s="82"/>
      <c r="QBL263" s="82"/>
      <c r="QBM263" s="82"/>
      <c r="QBN263" s="82"/>
      <c r="QBO263" s="82"/>
      <c r="QBP263" s="82"/>
      <c r="QBQ263" s="82"/>
      <c r="QBR263" s="82"/>
      <c r="QBS263" s="82"/>
      <c r="QBT263" s="82"/>
      <c r="QBU263" s="82"/>
      <c r="QBV263" s="82"/>
      <c r="QBW263" s="82"/>
      <c r="QBX263" s="82"/>
      <c r="QBY263" s="82"/>
      <c r="QBZ263" s="82"/>
      <c r="QCA263" s="82"/>
      <c r="QCB263" s="82"/>
      <c r="QCC263" s="82"/>
      <c r="QCD263" s="82"/>
      <c r="QCE263" s="82"/>
      <c r="QCF263" s="82"/>
      <c r="QCG263" s="82"/>
      <c r="QCH263" s="82"/>
      <c r="QCI263" s="82"/>
      <c r="QCJ263" s="82"/>
      <c r="QCK263" s="82"/>
      <c r="QCL263" s="82"/>
      <c r="QCM263" s="82"/>
      <c r="QCN263" s="82"/>
      <c r="QCO263" s="82"/>
      <c r="QCP263" s="82"/>
      <c r="QCQ263" s="82"/>
      <c r="QCR263" s="82"/>
      <c r="QCS263" s="82"/>
      <c r="QCT263" s="82"/>
      <c r="QCU263" s="82"/>
      <c r="QCV263" s="82"/>
      <c r="QCW263" s="82"/>
      <c r="QCX263" s="82"/>
      <c r="QCY263" s="82"/>
      <c r="QCZ263" s="82"/>
      <c r="QDA263" s="82"/>
      <c r="QDB263" s="82"/>
      <c r="QDC263" s="82"/>
      <c r="QDD263" s="82"/>
      <c r="QDE263" s="82"/>
      <c r="QDF263" s="82"/>
      <c r="QDG263" s="82"/>
      <c r="QDH263" s="82"/>
      <c r="QDI263" s="82"/>
      <c r="QDJ263" s="82"/>
      <c r="QDK263" s="82"/>
      <c r="QDL263" s="82"/>
      <c r="QDM263" s="82"/>
      <c r="QDN263" s="82"/>
      <c r="QDO263" s="82"/>
      <c r="QDP263" s="82"/>
      <c r="QDQ263" s="82"/>
      <c r="QDR263" s="82"/>
      <c r="QDS263" s="82"/>
      <c r="QDT263" s="82"/>
      <c r="QDU263" s="82"/>
      <c r="QDV263" s="82"/>
      <c r="QDW263" s="82"/>
      <c r="QDX263" s="82"/>
      <c r="QDY263" s="82"/>
      <c r="QDZ263" s="82"/>
      <c r="QEA263" s="82"/>
      <c r="QEB263" s="82"/>
      <c r="QEC263" s="82"/>
      <c r="QED263" s="82"/>
      <c r="QEE263" s="82"/>
      <c r="QEF263" s="82"/>
      <c r="QEG263" s="82"/>
      <c r="QEH263" s="82"/>
      <c r="QEI263" s="82"/>
      <c r="QEJ263" s="82"/>
      <c r="QEK263" s="82"/>
      <c r="QEL263" s="82"/>
      <c r="QEM263" s="82"/>
      <c r="QEN263" s="82"/>
      <c r="QEO263" s="82"/>
      <c r="QEP263" s="82"/>
      <c r="QEQ263" s="82"/>
      <c r="QER263" s="82"/>
      <c r="QES263" s="82"/>
      <c r="QET263" s="82"/>
      <c r="QEU263" s="82"/>
      <c r="QEV263" s="82"/>
      <c r="QEW263" s="82"/>
      <c r="QEX263" s="82"/>
      <c r="QEY263" s="82"/>
      <c r="QEZ263" s="82"/>
      <c r="QFA263" s="82"/>
      <c r="QFB263" s="82"/>
      <c r="QFC263" s="82"/>
      <c r="QFD263" s="82"/>
      <c r="QFE263" s="82"/>
      <c r="QFF263" s="82"/>
      <c r="QFG263" s="82"/>
      <c r="QFH263" s="82"/>
      <c r="QFI263" s="82"/>
      <c r="QFJ263" s="82"/>
      <c r="QFK263" s="82"/>
      <c r="QFL263" s="82"/>
      <c r="QFM263" s="82"/>
      <c r="QFN263" s="82"/>
      <c r="QFO263" s="82"/>
      <c r="QFP263" s="82"/>
      <c r="QFQ263" s="82"/>
      <c r="QFR263" s="82"/>
      <c r="QFS263" s="82"/>
      <c r="QFT263" s="82"/>
      <c r="QFU263" s="82"/>
      <c r="QFV263" s="82"/>
      <c r="QFW263" s="82"/>
      <c r="QFX263" s="82"/>
      <c r="QFY263" s="82"/>
      <c r="QFZ263" s="82"/>
      <c r="QGA263" s="82"/>
      <c r="QGB263" s="82"/>
      <c r="QGC263" s="82"/>
      <c r="QGD263" s="82"/>
      <c r="QGE263" s="82"/>
      <c r="QGF263" s="82"/>
      <c r="QGG263" s="82"/>
      <c r="QGH263" s="82"/>
      <c r="QGI263" s="82"/>
      <c r="QGJ263" s="82"/>
      <c r="QGK263" s="82"/>
      <c r="QGL263" s="82"/>
      <c r="QGM263" s="82"/>
      <c r="QGN263" s="82"/>
      <c r="QGO263" s="82"/>
      <c r="QGP263" s="82"/>
      <c r="QGQ263" s="82"/>
      <c r="QGR263" s="82"/>
      <c r="QGS263" s="82"/>
      <c r="QGT263" s="82"/>
      <c r="QGU263" s="82"/>
      <c r="QGV263" s="82"/>
      <c r="QGW263" s="82"/>
      <c r="QGX263" s="82"/>
      <c r="QGY263" s="82"/>
      <c r="QGZ263" s="82"/>
      <c r="QHA263" s="82"/>
      <c r="QHB263" s="82"/>
      <c r="QHC263" s="82"/>
      <c r="QHD263" s="82"/>
      <c r="QHE263" s="82"/>
      <c r="QHF263" s="82"/>
      <c r="QHG263" s="82"/>
      <c r="QHH263" s="82"/>
      <c r="QHI263" s="82"/>
      <c r="QHJ263" s="82"/>
      <c r="QHK263" s="82"/>
      <c r="QHL263" s="82"/>
      <c r="QHM263" s="82"/>
      <c r="QHN263" s="82"/>
      <c r="QHO263" s="82"/>
      <c r="QHP263" s="82"/>
      <c r="QHQ263" s="82"/>
      <c r="QHR263" s="82"/>
      <c r="QHS263" s="82"/>
      <c r="QHT263" s="82"/>
      <c r="QHU263" s="82"/>
      <c r="QHV263" s="82"/>
      <c r="QHW263" s="82"/>
      <c r="QHX263" s="82"/>
      <c r="QHY263" s="82"/>
      <c r="QHZ263" s="82"/>
      <c r="QIA263" s="82"/>
      <c r="QIB263" s="82"/>
      <c r="QIC263" s="82"/>
      <c r="QID263" s="82"/>
      <c r="QIE263" s="82"/>
      <c r="QIF263" s="82"/>
      <c r="QIG263" s="82"/>
      <c r="QIH263" s="82"/>
      <c r="QII263" s="82"/>
      <c r="QIJ263" s="82"/>
      <c r="QIK263" s="82"/>
      <c r="QIL263" s="82"/>
      <c r="QIM263" s="82"/>
      <c r="QIN263" s="82"/>
      <c r="QIO263" s="82"/>
      <c r="QIP263" s="82"/>
      <c r="QIQ263" s="82"/>
      <c r="QIR263" s="82"/>
      <c r="QIS263" s="82"/>
      <c r="QIT263" s="82"/>
      <c r="QIU263" s="82"/>
      <c r="QIV263" s="82"/>
      <c r="QIW263" s="82"/>
      <c r="QIX263" s="82"/>
      <c r="QIY263" s="82"/>
      <c r="QIZ263" s="82"/>
      <c r="QJA263" s="82"/>
      <c r="QJB263" s="82"/>
      <c r="QJC263" s="82"/>
      <c r="QJD263" s="82"/>
      <c r="QJE263" s="82"/>
      <c r="QJF263" s="82"/>
      <c r="QJG263" s="82"/>
      <c r="QJH263" s="82"/>
      <c r="QJI263" s="82"/>
      <c r="QJJ263" s="82"/>
      <c r="QJK263" s="82"/>
      <c r="QJL263" s="82"/>
      <c r="QJM263" s="82"/>
      <c r="QJN263" s="82"/>
      <c r="QJO263" s="82"/>
      <c r="QJP263" s="82"/>
      <c r="QJQ263" s="82"/>
      <c r="QJR263" s="82"/>
      <c r="QJS263" s="82"/>
      <c r="QJT263" s="82"/>
      <c r="QJU263" s="82"/>
      <c r="QJV263" s="82"/>
      <c r="QJW263" s="82"/>
      <c r="QJX263" s="82"/>
      <c r="QJY263" s="82"/>
      <c r="QJZ263" s="82"/>
      <c r="QKA263" s="82"/>
      <c r="QKB263" s="82"/>
      <c r="QKC263" s="82"/>
      <c r="QKD263" s="82"/>
      <c r="QKE263" s="82"/>
      <c r="QKF263" s="82"/>
      <c r="QKG263" s="82"/>
      <c r="QKH263" s="82"/>
      <c r="QKI263" s="82"/>
      <c r="QKJ263" s="82"/>
      <c r="QKK263" s="82"/>
      <c r="QKL263" s="82"/>
      <c r="QKM263" s="82"/>
      <c r="QKN263" s="82"/>
      <c r="QKO263" s="82"/>
      <c r="QKP263" s="82"/>
      <c r="QKQ263" s="82"/>
      <c r="QKR263" s="82"/>
      <c r="QKS263" s="82"/>
      <c r="QKT263" s="82"/>
      <c r="QKU263" s="82"/>
      <c r="QKV263" s="82"/>
      <c r="QKW263" s="82"/>
      <c r="QKX263" s="82"/>
      <c r="QKY263" s="82"/>
      <c r="QKZ263" s="82"/>
      <c r="QLA263" s="82"/>
      <c r="QLB263" s="82"/>
      <c r="QLC263" s="82"/>
      <c r="QLD263" s="82"/>
      <c r="QLE263" s="82"/>
      <c r="QLF263" s="82"/>
      <c r="QLG263" s="82"/>
      <c r="QLH263" s="82"/>
      <c r="QLI263" s="82"/>
      <c r="QLJ263" s="82"/>
      <c r="QLK263" s="82"/>
      <c r="QLL263" s="82"/>
      <c r="QLM263" s="82"/>
      <c r="QLN263" s="82"/>
      <c r="QLO263" s="82"/>
      <c r="QLP263" s="82"/>
      <c r="QLQ263" s="82"/>
      <c r="QLR263" s="82"/>
      <c r="QLS263" s="82"/>
      <c r="QLT263" s="82"/>
      <c r="QLU263" s="82"/>
      <c r="QLV263" s="82"/>
      <c r="QLW263" s="82"/>
      <c r="QLX263" s="82"/>
      <c r="QLY263" s="82"/>
      <c r="QLZ263" s="82"/>
      <c r="QMA263" s="82"/>
      <c r="QMB263" s="82"/>
      <c r="QMC263" s="82"/>
      <c r="QMD263" s="82"/>
      <c r="QME263" s="82"/>
      <c r="QMF263" s="82"/>
      <c r="QMG263" s="82"/>
      <c r="QMH263" s="82"/>
      <c r="QMI263" s="82"/>
      <c r="QMJ263" s="82"/>
      <c r="QMK263" s="82"/>
      <c r="QML263" s="82"/>
      <c r="QMM263" s="82"/>
      <c r="QMN263" s="82"/>
      <c r="QMO263" s="82"/>
      <c r="QMP263" s="82"/>
      <c r="QMQ263" s="82"/>
      <c r="QMR263" s="82"/>
      <c r="QMS263" s="82"/>
      <c r="QMT263" s="82"/>
      <c r="QMU263" s="82"/>
      <c r="QMV263" s="82"/>
      <c r="QMW263" s="82"/>
      <c r="QMX263" s="82"/>
      <c r="QMY263" s="82"/>
      <c r="QMZ263" s="82"/>
      <c r="QNA263" s="82"/>
      <c r="QNB263" s="82"/>
      <c r="QNC263" s="82"/>
      <c r="QND263" s="82"/>
      <c r="QNE263" s="82"/>
      <c r="QNF263" s="82"/>
      <c r="QNG263" s="82"/>
      <c r="QNH263" s="82"/>
      <c r="QNI263" s="82"/>
      <c r="QNJ263" s="82"/>
      <c r="QNK263" s="82"/>
      <c r="QNL263" s="82"/>
      <c r="QNM263" s="82"/>
      <c r="QNN263" s="82"/>
      <c r="QNO263" s="82"/>
      <c r="QNP263" s="82"/>
      <c r="QNQ263" s="82"/>
      <c r="QNR263" s="82"/>
      <c r="QNS263" s="82"/>
      <c r="QNT263" s="82"/>
      <c r="QNU263" s="82"/>
      <c r="QNV263" s="82"/>
      <c r="QNW263" s="82"/>
      <c r="QNX263" s="82"/>
      <c r="QNY263" s="82"/>
      <c r="QNZ263" s="82"/>
      <c r="QOA263" s="82"/>
      <c r="QOB263" s="82"/>
      <c r="QOC263" s="82"/>
      <c r="QOD263" s="82"/>
      <c r="QOE263" s="82"/>
      <c r="QOF263" s="82"/>
      <c r="QOG263" s="82"/>
      <c r="QOH263" s="82"/>
      <c r="QOI263" s="82"/>
      <c r="QOJ263" s="82"/>
      <c r="QOK263" s="82"/>
      <c r="QOL263" s="82"/>
      <c r="QOM263" s="82"/>
      <c r="QON263" s="82"/>
      <c r="QOO263" s="82"/>
      <c r="QOP263" s="82"/>
      <c r="QOQ263" s="82"/>
      <c r="QOR263" s="82"/>
      <c r="QOS263" s="82"/>
      <c r="QOT263" s="82"/>
      <c r="QOU263" s="82"/>
      <c r="QOV263" s="82"/>
      <c r="QOW263" s="82"/>
      <c r="QOX263" s="82"/>
      <c r="QOY263" s="82"/>
      <c r="QOZ263" s="82"/>
      <c r="QPA263" s="82"/>
      <c r="QPB263" s="82"/>
      <c r="QPC263" s="82"/>
      <c r="QPD263" s="82"/>
      <c r="QPE263" s="82"/>
      <c r="QPF263" s="82"/>
      <c r="QPG263" s="82"/>
      <c r="QPH263" s="82"/>
      <c r="QPI263" s="82"/>
      <c r="QPJ263" s="82"/>
      <c r="QPK263" s="82"/>
      <c r="QPL263" s="82"/>
      <c r="QPM263" s="82"/>
      <c r="QPN263" s="82"/>
      <c r="QPO263" s="82"/>
      <c r="QPP263" s="82"/>
      <c r="QPQ263" s="82"/>
      <c r="QPR263" s="82"/>
      <c r="QPS263" s="82"/>
      <c r="QPT263" s="82"/>
      <c r="QPU263" s="82"/>
      <c r="QPV263" s="82"/>
      <c r="QPW263" s="82"/>
      <c r="QPX263" s="82"/>
      <c r="QPY263" s="82"/>
      <c r="QPZ263" s="82"/>
      <c r="QQA263" s="82"/>
      <c r="QQB263" s="82"/>
      <c r="QQC263" s="82"/>
      <c r="QQD263" s="82"/>
      <c r="QQE263" s="82"/>
      <c r="QQF263" s="82"/>
      <c r="QQG263" s="82"/>
      <c r="QQH263" s="82"/>
      <c r="QQI263" s="82"/>
      <c r="QQJ263" s="82"/>
      <c r="QQK263" s="82"/>
      <c r="QQL263" s="82"/>
      <c r="QQM263" s="82"/>
      <c r="QQN263" s="82"/>
      <c r="QQO263" s="82"/>
      <c r="QQP263" s="82"/>
      <c r="QQQ263" s="82"/>
      <c r="QQR263" s="82"/>
      <c r="QQS263" s="82"/>
      <c r="QQT263" s="82"/>
      <c r="QQU263" s="82"/>
      <c r="QQV263" s="82"/>
      <c r="QQW263" s="82"/>
      <c r="QQX263" s="82"/>
      <c r="QQY263" s="82"/>
      <c r="QQZ263" s="82"/>
      <c r="QRA263" s="82"/>
      <c r="QRB263" s="82"/>
      <c r="QRC263" s="82"/>
      <c r="QRD263" s="82"/>
      <c r="QRE263" s="82"/>
      <c r="QRF263" s="82"/>
      <c r="QRG263" s="82"/>
      <c r="QRH263" s="82"/>
      <c r="QRI263" s="82"/>
      <c r="QRJ263" s="82"/>
      <c r="QRK263" s="82"/>
      <c r="QRL263" s="82"/>
      <c r="QRM263" s="82"/>
      <c r="QRN263" s="82"/>
      <c r="QRO263" s="82"/>
      <c r="QRP263" s="82"/>
      <c r="QRQ263" s="82"/>
      <c r="QRR263" s="82"/>
      <c r="QRS263" s="82"/>
      <c r="QRT263" s="82"/>
      <c r="QRU263" s="82"/>
      <c r="QRV263" s="82"/>
      <c r="QRW263" s="82"/>
      <c r="QRX263" s="82"/>
      <c r="QRY263" s="82"/>
      <c r="QRZ263" s="82"/>
      <c r="QSA263" s="82"/>
      <c r="QSB263" s="82"/>
      <c r="QSC263" s="82"/>
      <c r="QSD263" s="82"/>
      <c r="QSE263" s="82"/>
      <c r="QSF263" s="82"/>
      <c r="QSG263" s="82"/>
      <c r="QSH263" s="82"/>
      <c r="QSI263" s="82"/>
      <c r="QSJ263" s="82"/>
      <c r="QSK263" s="82"/>
      <c r="QSL263" s="82"/>
      <c r="QSM263" s="82"/>
      <c r="QSN263" s="82"/>
      <c r="QSO263" s="82"/>
      <c r="QSP263" s="82"/>
      <c r="QSQ263" s="82"/>
      <c r="QSR263" s="82"/>
      <c r="QSS263" s="82"/>
      <c r="QST263" s="82"/>
      <c r="QSU263" s="82"/>
      <c r="QSV263" s="82"/>
      <c r="QSW263" s="82"/>
      <c r="QSX263" s="82"/>
      <c r="QSY263" s="82"/>
      <c r="QSZ263" s="82"/>
      <c r="QTA263" s="82"/>
      <c r="QTB263" s="82"/>
      <c r="QTC263" s="82"/>
      <c r="QTD263" s="82"/>
      <c r="QTE263" s="82"/>
      <c r="QTF263" s="82"/>
      <c r="QTG263" s="82"/>
      <c r="QTH263" s="82"/>
      <c r="QTI263" s="82"/>
      <c r="QTJ263" s="82"/>
      <c r="QTK263" s="82"/>
      <c r="QTL263" s="82"/>
      <c r="QTM263" s="82"/>
      <c r="QTN263" s="82"/>
      <c r="QTO263" s="82"/>
      <c r="QTP263" s="82"/>
      <c r="QTQ263" s="82"/>
      <c r="QTR263" s="82"/>
      <c r="QTS263" s="82"/>
      <c r="QTT263" s="82"/>
      <c r="QTU263" s="82"/>
      <c r="QTV263" s="82"/>
      <c r="QTW263" s="82"/>
      <c r="QTX263" s="82"/>
      <c r="QTY263" s="82"/>
      <c r="QTZ263" s="82"/>
      <c r="QUA263" s="82"/>
      <c r="QUB263" s="82"/>
      <c r="QUC263" s="82"/>
      <c r="QUD263" s="82"/>
      <c r="QUE263" s="82"/>
      <c r="QUF263" s="82"/>
      <c r="QUG263" s="82"/>
      <c r="QUH263" s="82"/>
      <c r="QUI263" s="82"/>
      <c r="QUJ263" s="82"/>
      <c r="QUK263" s="82"/>
      <c r="QUL263" s="82"/>
      <c r="QUM263" s="82"/>
      <c r="QUN263" s="82"/>
      <c r="QUO263" s="82"/>
      <c r="QUP263" s="82"/>
      <c r="QUQ263" s="82"/>
      <c r="QUR263" s="82"/>
      <c r="QUS263" s="82"/>
      <c r="QUT263" s="82"/>
      <c r="QUU263" s="82"/>
      <c r="QUV263" s="82"/>
      <c r="QUW263" s="82"/>
      <c r="QUX263" s="82"/>
      <c r="QUY263" s="82"/>
      <c r="QUZ263" s="82"/>
      <c r="QVA263" s="82"/>
      <c r="QVB263" s="82"/>
      <c r="QVC263" s="82"/>
      <c r="QVD263" s="82"/>
      <c r="QVE263" s="82"/>
      <c r="QVF263" s="82"/>
      <c r="QVG263" s="82"/>
      <c r="QVH263" s="82"/>
      <c r="QVI263" s="82"/>
      <c r="QVJ263" s="82"/>
      <c r="QVK263" s="82"/>
      <c r="QVL263" s="82"/>
      <c r="QVM263" s="82"/>
      <c r="QVN263" s="82"/>
      <c r="QVO263" s="82"/>
      <c r="QVP263" s="82"/>
      <c r="QVQ263" s="82"/>
      <c r="QVR263" s="82"/>
      <c r="QVS263" s="82"/>
      <c r="QVT263" s="82"/>
      <c r="QVU263" s="82"/>
      <c r="QVV263" s="82"/>
      <c r="QVW263" s="82"/>
      <c r="QVX263" s="82"/>
      <c r="QVY263" s="82"/>
      <c r="QVZ263" s="82"/>
      <c r="QWA263" s="82"/>
      <c r="QWB263" s="82"/>
      <c r="QWC263" s="82"/>
      <c r="QWD263" s="82"/>
      <c r="QWE263" s="82"/>
      <c r="QWF263" s="82"/>
      <c r="QWG263" s="82"/>
      <c r="QWH263" s="82"/>
      <c r="QWI263" s="82"/>
      <c r="QWJ263" s="82"/>
      <c r="QWK263" s="82"/>
      <c r="QWL263" s="82"/>
      <c r="QWM263" s="82"/>
      <c r="QWN263" s="82"/>
      <c r="QWO263" s="82"/>
      <c r="QWP263" s="82"/>
      <c r="QWQ263" s="82"/>
      <c r="QWR263" s="82"/>
      <c r="QWS263" s="82"/>
      <c r="QWT263" s="82"/>
      <c r="QWU263" s="82"/>
      <c r="QWV263" s="82"/>
      <c r="QWW263" s="82"/>
      <c r="QWX263" s="82"/>
      <c r="QWY263" s="82"/>
      <c r="QWZ263" s="82"/>
      <c r="QXA263" s="82"/>
      <c r="QXB263" s="82"/>
      <c r="QXC263" s="82"/>
      <c r="QXD263" s="82"/>
      <c r="QXE263" s="82"/>
      <c r="QXF263" s="82"/>
      <c r="QXG263" s="82"/>
      <c r="QXH263" s="82"/>
      <c r="QXI263" s="82"/>
      <c r="QXJ263" s="82"/>
      <c r="QXK263" s="82"/>
      <c r="QXL263" s="82"/>
      <c r="QXM263" s="82"/>
      <c r="QXN263" s="82"/>
      <c r="QXO263" s="82"/>
      <c r="QXP263" s="82"/>
      <c r="QXQ263" s="82"/>
      <c r="QXR263" s="82"/>
      <c r="QXS263" s="82"/>
      <c r="QXT263" s="82"/>
      <c r="QXU263" s="82"/>
      <c r="QXV263" s="82"/>
      <c r="QXW263" s="82"/>
      <c r="QXX263" s="82"/>
      <c r="QXY263" s="82"/>
      <c r="QXZ263" s="82"/>
      <c r="QYA263" s="82"/>
      <c r="QYB263" s="82"/>
      <c r="QYC263" s="82"/>
      <c r="QYD263" s="82"/>
      <c r="QYE263" s="82"/>
      <c r="QYF263" s="82"/>
      <c r="QYG263" s="82"/>
      <c r="QYH263" s="82"/>
      <c r="QYI263" s="82"/>
      <c r="QYJ263" s="82"/>
      <c r="QYK263" s="82"/>
      <c r="QYL263" s="82"/>
      <c r="QYM263" s="82"/>
      <c r="QYN263" s="82"/>
      <c r="QYO263" s="82"/>
      <c r="QYP263" s="82"/>
      <c r="QYQ263" s="82"/>
      <c r="QYR263" s="82"/>
      <c r="QYS263" s="82"/>
      <c r="QYT263" s="82"/>
      <c r="QYU263" s="82"/>
      <c r="QYV263" s="82"/>
      <c r="QYW263" s="82"/>
      <c r="QYX263" s="82"/>
      <c r="QYY263" s="82"/>
      <c r="QYZ263" s="82"/>
      <c r="QZA263" s="82"/>
      <c r="QZB263" s="82"/>
      <c r="QZC263" s="82"/>
      <c r="QZD263" s="82"/>
      <c r="QZE263" s="82"/>
      <c r="QZF263" s="82"/>
      <c r="QZG263" s="82"/>
      <c r="QZH263" s="82"/>
      <c r="QZI263" s="82"/>
      <c r="QZJ263" s="82"/>
      <c r="QZK263" s="82"/>
      <c r="QZL263" s="82"/>
      <c r="QZM263" s="82"/>
      <c r="QZN263" s="82"/>
      <c r="QZO263" s="82"/>
      <c r="QZP263" s="82"/>
      <c r="QZQ263" s="82"/>
      <c r="QZR263" s="82"/>
      <c r="QZS263" s="82"/>
      <c r="QZT263" s="82"/>
      <c r="QZU263" s="82"/>
      <c r="QZV263" s="82"/>
      <c r="QZW263" s="82"/>
      <c r="QZX263" s="82"/>
      <c r="QZY263" s="82"/>
      <c r="QZZ263" s="82"/>
      <c r="RAA263" s="82"/>
      <c r="RAB263" s="82"/>
      <c r="RAC263" s="82"/>
      <c r="RAD263" s="82"/>
      <c r="RAE263" s="82"/>
      <c r="RAF263" s="82"/>
      <c r="RAG263" s="82"/>
      <c r="RAH263" s="82"/>
      <c r="RAI263" s="82"/>
      <c r="RAJ263" s="82"/>
      <c r="RAK263" s="82"/>
      <c r="RAL263" s="82"/>
      <c r="RAM263" s="82"/>
      <c r="RAN263" s="82"/>
      <c r="RAO263" s="82"/>
      <c r="RAP263" s="82"/>
      <c r="RAQ263" s="82"/>
      <c r="RAR263" s="82"/>
      <c r="RAS263" s="82"/>
      <c r="RAT263" s="82"/>
      <c r="RAU263" s="82"/>
      <c r="RAV263" s="82"/>
      <c r="RAW263" s="82"/>
      <c r="RAX263" s="82"/>
      <c r="RAY263" s="82"/>
      <c r="RAZ263" s="82"/>
      <c r="RBA263" s="82"/>
      <c r="RBB263" s="82"/>
      <c r="RBC263" s="82"/>
      <c r="RBD263" s="82"/>
      <c r="RBE263" s="82"/>
      <c r="RBF263" s="82"/>
      <c r="RBG263" s="82"/>
      <c r="RBH263" s="82"/>
      <c r="RBI263" s="82"/>
      <c r="RBJ263" s="82"/>
      <c r="RBK263" s="82"/>
      <c r="RBL263" s="82"/>
      <c r="RBM263" s="82"/>
      <c r="RBN263" s="82"/>
      <c r="RBO263" s="82"/>
      <c r="RBP263" s="82"/>
      <c r="RBQ263" s="82"/>
      <c r="RBR263" s="82"/>
      <c r="RBS263" s="82"/>
      <c r="RBT263" s="82"/>
      <c r="RBU263" s="82"/>
      <c r="RBV263" s="82"/>
      <c r="RBW263" s="82"/>
      <c r="RBX263" s="82"/>
      <c r="RBY263" s="82"/>
      <c r="RBZ263" s="82"/>
      <c r="RCA263" s="82"/>
      <c r="RCB263" s="82"/>
      <c r="RCC263" s="82"/>
      <c r="RCD263" s="82"/>
      <c r="RCE263" s="82"/>
      <c r="RCF263" s="82"/>
      <c r="RCG263" s="82"/>
      <c r="RCH263" s="82"/>
      <c r="RCI263" s="82"/>
      <c r="RCJ263" s="82"/>
      <c r="RCK263" s="82"/>
      <c r="RCL263" s="82"/>
      <c r="RCM263" s="82"/>
      <c r="RCN263" s="82"/>
      <c r="RCO263" s="82"/>
      <c r="RCP263" s="82"/>
      <c r="RCQ263" s="82"/>
      <c r="RCR263" s="82"/>
      <c r="RCS263" s="82"/>
      <c r="RCT263" s="82"/>
      <c r="RCU263" s="82"/>
      <c r="RCV263" s="82"/>
      <c r="RCW263" s="82"/>
      <c r="RCX263" s="82"/>
      <c r="RCY263" s="82"/>
      <c r="RCZ263" s="82"/>
      <c r="RDA263" s="82"/>
      <c r="RDB263" s="82"/>
      <c r="RDC263" s="82"/>
      <c r="RDD263" s="82"/>
      <c r="RDE263" s="82"/>
      <c r="RDF263" s="82"/>
      <c r="RDG263" s="82"/>
      <c r="RDH263" s="82"/>
      <c r="RDI263" s="82"/>
      <c r="RDJ263" s="82"/>
      <c r="RDK263" s="82"/>
      <c r="RDL263" s="82"/>
      <c r="RDM263" s="82"/>
      <c r="RDN263" s="82"/>
      <c r="RDO263" s="82"/>
      <c r="RDP263" s="82"/>
      <c r="RDQ263" s="82"/>
      <c r="RDR263" s="82"/>
      <c r="RDS263" s="82"/>
      <c r="RDT263" s="82"/>
      <c r="RDU263" s="82"/>
      <c r="RDV263" s="82"/>
      <c r="RDW263" s="82"/>
      <c r="RDX263" s="82"/>
      <c r="RDY263" s="82"/>
      <c r="RDZ263" s="82"/>
      <c r="REA263" s="82"/>
      <c r="REB263" s="82"/>
      <c r="REC263" s="82"/>
      <c r="RED263" s="82"/>
      <c r="REE263" s="82"/>
      <c r="REF263" s="82"/>
      <c r="REG263" s="82"/>
      <c r="REH263" s="82"/>
      <c r="REI263" s="82"/>
      <c r="REJ263" s="82"/>
      <c r="REK263" s="82"/>
      <c r="REL263" s="82"/>
      <c r="REM263" s="82"/>
      <c r="REN263" s="82"/>
      <c r="REO263" s="82"/>
      <c r="REP263" s="82"/>
      <c r="REQ263" s="82"/>
      <c r="RER263" s="82"/>
      <c r="RES263" s="82"/>
      <c r="RET263" s="82"/>
      <c r="REU263" s="82"/>
      <c r="REV263" s="82"/>
      <c r="REW263" s="82"/>
      <c r="REX263" s="82"/>
      <c r="REY263" s="82"/>
      <c r="REZ263" s="82"/>
      <c r="RFA263" s="82"/>
      <c r="RFB263" s="82"/>
      <c r="RFC263" s="82"/>
      <c r="RFD263" s="82"/>
      <c r="RFE263" s="82"/>
      <c r="RFF263" s="82"/>
      <c r="RFG263" s="82"/>
      <c r="RFH263" s="82"/>
      <c r="RFI263" s="82"/>
      <c r="RFJ263" s="82"/>
      <c r="RFK263" s="82"/>
      <c r="RFL263" s="82"/>
      <c r="RFM263" s="82"/>
      <c r="RFN263" s="82"/>
      <c r="RFO263" s="82"/>
      <c r="RFP263" s="82"/>
      <c r="RFQ263" s="82"/>
      <c r="RFR263" s="82"/>
      <c r="RFS263" s="82"/>
      <c r="RFT263" s="82"/>
      <c r="RFU263" s="82"/>
      <c r="RFV263" s="82"/>
      <c r="RFW263" s="82"/>
      <c r="RFX263" s="82"/>
      <c r="RFY263" s="82"/>
      <c r="RFZ263" s="82"/>
      <c r="RGA263" s="82"/>
      <c r="RGB263" s="82"/>
      <c r="RGC263" s="82"/>
      <c r="RGD263" s="82"/>
      <c r="RGE263" s="82"/>
      <c r="RGF263" s="82"/>
      <c r="RGG263" s="82"/>
      <c r="RGH263" s="82"/>
      <c r="RGI263" s="82"/>
      <c r="RGJ263" s="82"/>
      <c r="RGK263" s="82"/>
      <c r="RGL263" s="82"/>
      <c r="RGM263" s="82"/>
      <c r="RGN263" s="82"/>
      <c r="RGO263" s="82"/>
      <c r="RGP263" s="82"/>
      <c r="RGQ263" s="82"/>
      <c r="RGR263" s="82"/>
      <c r="RGS263" s="82"/>
      <c r="RGT263" s="82"/>
      <c r="RGU263" s="82"/>
      <c r="RGV263" s="82"/>
      <c r="RGW263" s="82"/>
      <c r="RGX263" s="82"/>
      <c r="RGY263" s="82"/>
      <c r="RGZ263" s="82"/>
      <c r="RHA263" s="82"/>
      <c r="RHB263" s="82"/>
      <c r="RHC263" s="82"/>
      <c r="RHD263" s="82"/>
      <c r="RHE263" s="82"/>
      <c r="RHF263" s="82"/>
      <c r="RHG263" s="82"/>
      <c r="RHH263" s="82"/>
      <c r="RHI263" s="82"/>
      <c r="RHJ263" s="82"/>
      <c r="RHK263" s="82"/>
      <c r="RHL263" s="82"/>
      <c r="RHM263" s="82"/>
      <c r="RHN263" s="82"/>
      <c r="RHO263" s="82"/>
      <c r="RHP263" s="82"/>
      <c r="RHQ263" s="82"/>
      <c r="RHR263" s="82"/>
      <c r="RHS263" s="82"/>
      <c r="RHT263" s="82"/>
      <c r="RHU263" s="82"/>
      <c r="RHV263" s="82"/>
      <c r="RHW263" s="82"/>
      <c r="RHX263" s="82"/>
      <c r="RHY263" s="82"/>
      <c r="RHZ263" s="82"/>
      <c r="RIA263" s="82"/>
      <c r="RIB263" s="82"/>
      <c r="RIC263" s="82"/>
      <c r="RID263" s="82"/>
      <c r="RIE263" s="82"/>
      <c r="RIF263" s="82"/>
      <c r="RIG263" s="82"/>
      <c r="RIH263" s="82"/>
      <c r="RII263" s="82"/>
      <c r="RIJ263" s="82"/>
      <c r="RIK263" s="82"/>
      <c r="RIL263" s="82"/>
      <c r="RIM263" s="82"/>
      <c r="RIN263" s="82"/>
      <c r="RIO263" s="82"/>
      <c r="RIP263" s="82"/>
      <c r="RIQ263" s="82"/>
      <c r="RIR263" s="82"/>
      <c r="RIS263" s="82"/>
      <c r="RIT263" s="82"/>
      <c r="RIU263" s="82"/>
      <c r="RIV263" s="82"/>
      <c r="RIW263" s="82"/>
      <c r="RIX263" s="82"/>
      <c r="RIY263" s="82"/>
      <c r="RIZ263" s="82"/>
      <c r="RJA263" s="82"/>
      <c r="RJB263" s="82"/>
      <c r="RJC263" s="82"/>
      <c r="RJD263" s="82"/>
      <c r="RJE263" s="82"/>
      <c r="RJF263" s="82"/>
      <c r="RJG263" s="82"/>
      <c r="RJH263" s="82"/>
      <c r="RJI263" s="82"/>
      <c r="RJJ263" s="82"/>
      <c r="RJK263" s="82"/>
      <c r="RJL263" s="82"/>
      <c r="RJM263" s="82"/>
      <c r="RJN263" s="82"/>
      <c r="RJO263" s="82"/>
      <c r="RJP263" s="82"/>
      <c r="RJQ263" s="82"/>
      <c r="RJR263" s="82"/>
      <c r="RJS263" s="82"/>
      <c r="RJT263" s="82"/>
      <c r="RJU263" s="82"/>
      <c r="RJV263" s="82"/>
      <c r="RJW263" s="82"/>
      <c r="RJX263" s="82"/>
      <c r="RJY263" s="82"/>
      <c r="RJZ263" s="82"/>
      <c r="RKA263" s="82"/>
      <c r="RKB263" s="82"/>
      <c r="RKC263" s="82"/>
      <c r="RKD263" s="82"/>
      <c r="RKE263" s="82"/>
      <c r="RKF263" s="82"/>
      <c r="RKG263" s="82"/>
      <c r="RKH263" s="82"/>
      <c r="RKI263" s="82"/>
      <c r="RKJ263" s="82"/>
      <c r="RKK263" s="82"/>
      <c r="RKL263" s="82"/>
      <c r="RKM263" s="82"/>
      <c r="RKN263" s="82"/>
      <c r="RKO263" s="82"/>
      <c r="RKP263" s="82"/>
      <c r="RKQ263" s="82"/>
      <c r="RKR263" s="82"/>
      <c r="RKS263" s="82"/>
      <c r="RKT263" s="82"/>
      <c r="RKU263" s="82"/>
      <c r="RKV263" s="82"/>
      <c r="RKW263" s="82"/>
      <c r="RKX263" s="82"/>
      <c r="RKY263" s="82"/>
      <c r="RKZ263" s="82"/>
      <c r="RLA263" s="82"/>
      <c r="RLB263" s="82"/>
      <c r="RLC263" s="82"/>
      <c r="RLD263" s="82"/>
      <c r="RLE263" s="82"/>
      <c r="RLF263" s="82"/>
      <c r="RLG263" s="82"/>
      <c r="RLH263" s="82"/>
      <c r="RLI263" s="82"/>
      <c r="RLJ263" s="82"/>
      <c r="RLK263" s="82"/>
      <c r="RLL263" s="82"/>
      <c r="RLM263" s="82"/>
      <c r="RLN263" s="82"/>
      <c r="RLO263" s="82"/>
      <c r="RLP263" s="82"/>
      <c r="RLQ263" s="82"/>
      <c r="RLR263" s="82"/>
      <c r="RLS263" s="82"/>
      <c r="RLT263" s="82"/>
      <c r="RLU263" s="82"/>
      <c r="RLV263" s="82"/>
      <c r="RLW263" s="82"/>
      <c r="RLX263" s="82"/>
      <c r="RLY263" s="82"/>
      <c r="RLZ263" s="82"/>
      <c r="RMA263" s="82"/>
      <c r="RMB263" s="82"/>
      <c r="RMC263" s="82"/>
      <c r="RMD263" s="82"/>
      <c r="RME263" s="82"/>
      <c r="RMF263" s="82"/>
      <c r="RMG263" s="82"/>
      <c r="RMH263" s="82"/>
      <c r="RMI263" s="82"/>
      <c r="RMJ263" s="82"/>
      <c r="RMK263" s="82"/>
      <c r="RML263" s="82"/>
      <c r="RMM263" s="82"/>
      <c r="RMN263" s="82"/>
      <c r="RMO263" s="82"/>
      <c r="RMP263" s="82"/>
      <c r="RMQ263" s="82"/>
      <c r="RMR263" s="82"/>
      <c r="RMS263" s="82"/>
      <c r="RMT263" s="82"/>
      <c r="RMU263" s="82"/>
      <c r="RMV263" s="82"/>
      <c r="RMW263" s="82"/>
      <c r="RMX263" s="82"/>
      <c r="RMY263" s="82"/>
      <c r="RMZ263" s="82"/>
      <c r="RNA263" s="82"/>
      <c r="RNB263" s="82"/>
      <c r="RNC263" s="82"/>
      <c r="RND263" s="82"/>
      <c r="RNE263" s="82"/>
      <c r="RNF263" s="82"/>
      <c r="RNG263" s="82"/>
      <c r="RNH263" s="82"/>
      <c r="RNI263" s="82"/>
      <c r="RNJ263" s="82"/>
      <c r="RNK263" s="82"/>
      <c r="RNL263" s="82"/>
      <c r="RNM263" s="82"/>
      <c r="RNN263" s="82"/>
      <c r="RNO263" s="82"/>
      <c r="RNP263" s="82"/>
      <c r="RNQ263" s="82"/>
      <c r="RNR263" s="82"/>
      <c r="RNS263" s="82"/>
      <c r="RNT263" s="82"/>
      <c r="RNU263" s="82"/>
      <c r="RNV263" s="82"/>
      <c r="RNW263" s="82"/>
      <c r="RNX263" s="82"/>
      <c r="RNY263" s="82"/>
      <c r="RNZ263" s="82"/>
      <c r="ROA263" s="82"/>
      <c r="ROB263" s="82"/>
      <c r="ROC263" s="82"/>
      <c r="ROD263" s="82"/>
      <c r="ROE263" s="82"/>
      <c r="ROF263" s="82"/>
      <c r="ROG263" s="82"/>
      <c r="ROH263" s="82"/>
      <c r="ROI263" s="82"/>
      <c r="ROJ263" s="82"/>
      <c r="ROK263" s="82"/>
      <c r="ROL263" s="82"/>
      <c r="ROM263" s="82"/>
      <c r="RON263" s="82"/>
      <c r="ROO263" s="82"/>
      <c r="ROP263" s="82"/>
      <c r="ROQ263" s="82"/>
      <c r="ROR263" s="82"/>
      <c r="ROS263" s="82"/>
      <c r="ROT263" s="82"/>
      <c r="ROU263" s="82"/>
      <c r="ROV263" s="82"/>
      <c r="ROW263" s="82"/>
      <c r="ROX263" s="82"/>
      <c r="ROY263" s="82"/>
      <c r="ROZ263" s="82"/>
      <c r="RPA263" s="82"/>
      <c r="RPB263" s="82"/>
      <c r="RPC263" s="82"/>
      <c r="RPD263" s="82"/>
      <c r="RPE263" s="82"/>
      <c r="RPF263" s="82"/>
      <c r="RPG263" s="82"/>
      <c r="RPH263" s="82"/>
      <c r="RPI263" s="82"/>
      <c r="RPJ263" s="82"/>
      <c r="RPK263" s="82"/>
      <c r="RPL263" s="82"/>
      <c r="RPM263" s="82"/>
      <c r="RPN263" s="82"/>
      <c r="RPO263" s="82"/>
      <c r="RPP263" s="82"/>
      <c r="RPQ263" s="82"/>
      <c r="RPR263" s="82"/>
      <c r="RPS263" s="82"/>
      <c r="RPT263" s="82"/>
      <c r="RPU263" s="82"/>
      <c r="RPV263" s="82"/>
      <c r="RPW263" s="82"/>
      <c r="RPX263" s="82"/>
      <c r="RPY263" s="82"/>
      <c r="RPZ263" s="82"/>
      <c r="RQA263" s="82"/>
      <c r="RQB263" s="82"/>
      <c r="RQC263" s="82"/>
      <c r="RQD263" s="82"/>
      <c r="RQE263" s="82"/>
      <c r="RQF263" s="82"/>
      <c r="RQG263" s="82"/>
      <c r="RQH263" s="82"/>
      <c r="RQI263" s="82"/>
      <c r="RQJ263" s="82"/>
      <c r="RQK263" s="82"/>
      <c r="RQL263" s="82"/>
      <c r="RQM263" s="82"/>
      <c r="RQN263" s="82"/>
      <c r="RQO263" s="82"/>
      <c r="RQP263" s="82"/>
      <c r="RQQ263" s="82"/>
      <c r="RQR263" s="82"/>
      <c r="RQS263" s="82"/>
      <c r="RQT263" s="82"/>
      <c r="RQU263" s="82"/>
      <c r="RQV263" s="82"/>
      <c r="RQW263" s="82"/>
      <c r="RQX263" s="82"/>
      <c r="RQY263" s="82"/>
      <c r="RQZ263" s="82"/>
      <c r="RRA263" s="82"/>
      <c r="RRB263" s="82"/>
      <c r="RRC263" s="82"/>
      <c r="RRD263" s="82"/>
      <c r="RRE263" s="82"/>
      <c r="RRF263" s="82"/>
      <c r="RRG263" s="82"/>
      <c r="RRH263" s="82"/>
      <c r="RRI263" s="82"/>
      <c r="RRJ263" s="82"/>
      <c r="RRK263" s="82"/>
      <c r="RRL263" s="82"/>
      <c r="RRM263" s="82"/>
      <c r="RRN263" s="82"/>
      <c r="RRO263" s="82"/>
      <c r="RRP263" s="82"/>
      <c r="RRQ263" s="82"/>
      <c r="RRR263" s="82"/>
      <c r="RRS263" s="82"/>
      <c r="RRT263" s="82"/>
      <c r="RRU263" s="82"/>
      <c r="RRV263" s="82"/>
      <c r="RRW263" s="82"/>
      <c r="RRX263" s="82"/>
      <c r="RRY263" s="82"/>
      <c r="RRZ263" s="82"/>
      <c r="RSA263" s="82"/>
      <c r="RSB263" s="82"/>
      <c r="RSC263" s="82"/>
      <c r="RSD263" s="82"/>
      <c r="RSE263" s="82"/>
      <c r="RSF263" s="82"/>
      <c r="RSG263" s="82"/>
      <c r="RSH263" s="82"/>
      <c r="RSI263" s="82"/>
      <c r="RSJ263" s="82"/>
      <c r="RSK263" s="82"/>
      <c r="RSL263" s="82"/>
      <c r="RSM263" s="82"/>
      <c r="RSN263" s="82"/>
      <c r="RSO263" s="82"/>
      <c r="RSP263" s="82"/>
      <c r="RSQ263" s="82"/>
      <c r="RSR263" s="82"/>
      <c r="RSS263" s="82"/>
      <c r="RST263" s="82"/>
      <c r="RSU263" s="82"/>
      <c r="RSV263" s="82"/>
      <c r="RSW263" s="82"/>
      <c r="RSX263" s="82"/>
      <c r="RSY263" s="82"/>
      <c r="RSZ263" s="82"/>
      <c r="RTA263" s="82"/>
      <c r="RTB263" s="82"/>
      <c r="RTC263" s="82"/>
      <c r="RTD263" s="82"/>
      <c r="RTE263" s="82"/>
      <c r="RTF263" s="82"/>
      <c r="RTG263" s="82"/>
      <c r="RTH263" s="82"/>
      <c r="RTI263" s="82"/>
      <c r="RTJ263" s="82"/>
      <c r="RTK263" s="82"/>
      <c r="RTL263" s="82"/>
      <c r="RTM263" s="82"/>
      <c r="RTN263" s="82"/>
      <c r="RTO263" s="82"/>
      <c r="RTP263" s="82"/>
      <c r="RTQ263" s="82"/>
      <c r="RTR263" s="82"/>
      <c r="RTS263" s="82"/>
      <c r="RTT263" s="82"/>
      <c r="RTU263" s="82"/>
      <c r="RTV263" s="82"/>
      <c r="RTW263" s="82"/>
      <c r="RTX263" s="82"/>
      <c r="RTY263" s="82"/>
      <c r="RTZ263" s="82"/>
      <c r="RUA263" s="82"/>
      <c r="RUB263" s="82"/>
      <c r="RUC263" s="82"/>
      <c r="RUD263" s="82"/>
      <c r="RUE263" s="82"/>
      <c r="RUF263" s="82"/>
      <c r="RUG263" s="82"/>
      <c r="RUH263" s="82"/>
      <c r="RUI263" s="82"/>
      <c r="RUJ263" s="82"/>
      <c r="RUK263" s="82"/>
      <c r="RUL263" s="82"/>
      <c r="RUM263" s="82"/>
      <c r="RUN263" s="82"/>
      <c r="RUO263" s="82"/>
      <c r="RUP263" s="82"/>
      <c r="RUQ263" s="82"/>
      <c r="RUR263" s="82"/>
      <c r="RUS263" s="82"/>
      <c r="RUT263" s="82"/>
      <c r="RUU263" s="82"/>
      <c r="RUV263" s="82"/>
      <c r="RUW263" s="82"/>
      <c r="RUX263" s="82"/>
      <c r="RUY263" s="82"/>
      <c r="RUZ263" s="82"/>
      <c r="RVA263" s="82"/>
      <c r="RVB263" s="82"/>
      <c r="RVC263" s="82"/>
      <c r="RVD263" s="82"/>
      <c r="RVE263" s="82"/>
      <c r="RVF263" s="82"/>
      <c r="RVG263" s="82"/>
      <c r="RVH263" s="82"/>
      <c r="RVI263" s="82"/>
      <c r="RVJ263" s="82"/>
      <c r="RVK263" s="82"/>
      <c r="RVL263" s="82"/>
      <c r="RVM263" s="82"/>
      <c r="RVN263" s="82"/>
      <c r="RVO263" s="82"/>
      <c r="RVP263" s="82"/>
      <c r="RVQ263" s="82"/>
      <c r="RVR263" s="82"/>
      <c r="RVS263" s="82"/>
      <c r="RVT263" s="82"/>
      <c r="RVU263" s="82"/>
      <c r="RVV263" s="82"/>
      <c r="RVW263" s="82"/>
      <c r="RVX263" s="82"/>
      <c r="RVY263" s="82"/>
      <c r="RVZ263" s="82"/>
      <c r="RWA263" s="82"/>
      <c r="RWB263" s="82"/>
      <c r="RWC263" s="82"/>
      <c r="RWD263" s="82"/>
      <c r="RWE263" s="82"/>
      <c r="RWF263" s="82"/>
      <c r="RWG263" s="82"/>
      <c r="RWH263" s="82"/>
      <c r="RWI263" s="82"/>
      <c r="RWJ263" s="82"/>
      <c r="RWK263" s="82"/>
      <c r="RWL263" s="82"/>
      <c r="RWM263" s="82"/>
      <c r="RWN263" s="82"/>
      <c r="RWO263" s="82"/>
      <c r="RWP263" s="82"/>
      <c r="RWQ263" s="82"/>
      <c r="RWR263" s="82"/>
      <c r="RWS263" s="82"/>
      <c r="RWT263" s="82"/>
      <c r="RWU263" s="82"/>
      <c r="RWV263" s="82"/>
      <c r="RWW263" s="82"/>
      <c r="RWX263" s="82"/>
      <c r="RWY263" s="82"/>
      <c r="RWZ263" s="82"/>
      <c r="RXA263" s="82"/>
      <c r="RXB263" s="82"/>
      <c r="RXC263" s="82"/>
      <c r="RXD263" s="82"/>
      <c r="RXE263" s="82"/>
      <c r="RXF263" s="82"/>
      <c r="RXG263" s="82"/>
      <c r="RXH263" s="82"/>
      <c r="RXI263" s="82"/>
      <c r="RXJ263" s="82"/>
      <c r="RXK263" s="82"/>
      <c r="RXL263" s="82"/>
      <c r="RXM263" s="82"/>
      <c r="RXN263" s="82"/>
      <c r="RXO263" s="82"/>
      <c r="RXP263" s="82"/>
      <c r="RXQ263" s="82"/>
      <c r="RXR263" s="82"/>
      <c r="RXS263" s="82"/>
      <c r="RXT263" s="82"/>
      <c r="RXU263" s="82"/>
      <c r="RXV263" s="82"/>
      <c r="RXW263" s="82"/>
      <c r="RXX263" s="82"/>
      <c r="RXY263" s="82"/>
      <c r="RXZ263" s="82"/>
      <c r="RYA263" s="82"/>
      <c r="RYB263" s="82"/>
      <c r="RYC263" s="82"/>
      <c r="RYD263" s="82"/>
      <c r="RYE263" s="82"/>
      <c r="RYF263" s="82"/>
      <c r="RYG263" s="82"/>
      <c r="RYH263" s="82"/>
      <c r="RYI263" s="82"/>
      <c r="RYJ263" s="82"/>
      <c r="RYK263" s="82"/>
      <c r="RYL263" s="82"/>
      <c r="RYM263" s="82"/>
      <c r="RYN263" s="82"/>
      <c r="RYO263" s="82"/>
      <c r="RYP263" s="82"/>
      <c r="RYQ263" s="82"/>
      <c r="RYR263" s="82"/>
      <c r="RYS263" s="82"/>
      <c r="RYT263" s="82"/>
      <c r="RYU263" s="82"/>
      <c r="RYV263" s="82"/>
      <c r="RYW263" s="82"/>
      <c r="RYX263" s="82"/>
      <c r="RYY263" s="82"/>
      <c r="RYZ263" s="82"/>
      <c r="RZA263" s="82"/>
      <c r="RZB263" s="82"/>
      <c r="RZC263" s="82"/>
      <c r="RZD263" s="82"/>
      <c r="RZE263" s="82"/>
      <c r="RZF263" s="82"/>
      <c r="RZG263" s="82"/>
      <c r="RZH263" s="82"/>
      <c r="RZI263" s="82"/>
      <c r="RZJ263" s="82"/>
      <c r="RZK263" s="82"/>
      <c r="RZL263" s="82"/>
      <c r="RZM263" s="82"/>
      <c r="RZN263" s="82"/>
      <c r="RZO263" s="82"/>
      <c r="RZP263" s="82"/>
      <c r="RZQ263" s="82"/>
      <c r="RZR263" s="82"/>
      <c r="RZS263" s="82"/>
      <c r="RZT263" s="82"/>
      <c r="RZU263" s="82"/>
      <c r="RZV263" s="82"/>
      <c r="RZW263" s="82"/>
      <c r="RZX263" s="82"/>
      <c r="RZY263" s="82"/>
      <c r="RZZ263" s="82"/>
      <c r="SAA263" s="82"/>
      <c r="SAB263" s="82"/>
      <c r="SAC263" s="82"/>
      <c r="SAD263" s="82"/>
      <c r="SAE263" s="82"/>
      <c r="SAF263" s="82"/>
      <c r="SAG263" s="82"/>
      <c r="SAH263" s="82"/>
      <c r="SAI263" s="82"/>
      <c r="SAJ263" s="82"/>
      <c r="SAK263" s="82"/>
      <c r="SAL263" s="82"/>
      <c r="SAM263" s="82"/>
      <c r="SAN263" s="82"/>
      <c r="SAO263" s="82"/>
      <c r="SAP263" s="82"/>
      <c r="SAQ263" s="82"/>
      <c r="SAR263" s="82"/>
      <c r="SAS263" s="82"/>
      <c r="SAT263" s="82"/>
      <c r="SAU263" s="82"/>
      <c r="SAV263" s="82"/>
      <c r="SAW263" s="82"/>
      <c r="SAX263" s="82"/>
      <c r="SAY263" s="82"/>
      <c r="SAZ263" s="82"/>
      <c r="SBA263" s="82"/>
      <c r="SBB263" s="82"/>
      <c r="SBC263" s="82"/>
      <c r="SBD263" s="82"/>
      <c r="SBE263" s="82"/>
      <c r="SBF263" s="82"/>
      <c r="SBG263" s="82"/>
      <c r="SBH263" s="82"/>
      <c r="SBI263" s="82"/>
      <c r="SBJ263" s="82"/>
      <c r="SBK263" s="82"/>
      <c r="SBL263" s="82"/>
      <c r="SBM263" s="82"/>
      <c r="SBN263" s="82"/>
      <c r="SBO263" s="82"/>
      <c r="SBP263" s="82"/>
      <c r="SBQ263" s="82"/>
      <c r="SBR263" s="82"/>
      <c r="SBS263" s="82"/>
      <c r="SBT263" s="82"/>
      <c r="SBU263" s="82"/>
      <c r="SBV263" s="82"/>
      <c r="SBW263" s="82"/>
      <c r="SBX263" s="82"/>
      <c r="SBY263" s="82"/>
      <c r="SBZ263" s="82"/>
      <c r="SCA263" s="82"/>
      <c r="SCB263" s="82"/>
      <c r="SCC263" s="82"/>
      <c r="SCD263" s="82"/>
      <c r="SCE263" s="82"/>
      <c r="SCF263" s="82"/>
      <c r="SCG263" s="82"/>
      <c r="SCH263" s="82"/>
      <c r="SCI263" s="82"/>
      <c r="SCJ263" s="82"/>
      <c r="SCK263" s="82"/>
      <c r="SCL263" s="82"/>
      <c r="SCM263" s="82"/>
      <c r="SCN263" s="82"/>
      <c r="SCO263" s="82"/>
      <c r="SCP263" s="82"/>
      <c r="SCQ263" s="82"/>
      <c r="SCR263" s="82"/>
      <c r="SCS263" s="82"/>
      <c r="SCT263" s="82"/>
      <c r="SCU263" s="82"/>
      <c r="SCV263" s="82"/>
      <c r="SCW263" s="82"/>
      <c r="SCX263" s="82"/>
      <c r="SCY263" s="82"/>
      <c r="SCZ263" s="82"/>
      <c r="SDA263" s="82"/>
      <c r="SDB263" s="82"/>
      <c r="SDC263" s="82"/>
      <c r="SDD263" s="82"/>
      <c r="SDE263" s="82"/>
      <c r="SDF263" s="82"/>
      <c r="SDG263" s="82"/>
      <c r="SDH263" s="82"/>
      <c r="SDI263" s="82"/>
      <c r="SDJ263" s="82"/>
      <c r="SDK263" s="82"/>
      <c r="SDL263" s="82"/>
      <c r="SDM263" s="82"/>
      <c r="SDN263" s="82"/>
      <c r="SDO263" s="82"/>
      <c r="SDP263" s="82"/>
      <c r="SDQ263" s="82"/>
      <c r="SDR263" s="82"/>
      <c r="SDS263" s="82"/>
      <c r="SDT263" s="82"/>
      <c r="SDU263" s="82"/>
      <c r="SDV263" s="82"/>
      <c r="SDW263" s="82"/>
      <c r="SDX263" s="82"/>
      <c r="SDY263" s="82"/>
      <c r="SDZ263" s="82"/>
      <c r="SEA263" s="82"/>
      <c r="SEB263" s="82"/>
      <c r="SEC263" s="82"/>
      <c r="SED263" s="82"/>
      <c r="SEE263" s="82"/>
      <c r="SEF263" s="82"/>
      <c r="SEG263" s="82"/>
      <c r="SEH263" s="82"/>
      <c r="SEI263" s="82"/>
      <c r="SEJ263" s="82"/>
      <c r="SEK263" s="82"/>
      <c r="SEL263" s="82"/>
      <c r="SEM263" s="82"/>
      <c r="SEN263" s="82"/>
      <c r="SEO263" s="82"/>
      <c r="SEP263" s="82"/>
      <c r="SEQ263" s="82"/>
      <c r="SER263" s="82"/>
      <c r="SES263" s="82"/>
      <c r="SET263" s="82"/>
      <c r="SEU263" s="82"/>
      <c r="SEV263" s="82"/>
      <c r="SEW263" s="82"/>
      <c r="SEX263" s="82"/>
      <c r="SEY263" s="82"/>
      <c r="SEZ263" s="82"/>
      <c r="SFA263" s="82"/>
      <c r="SFB263" s="82"/>
      <c r="SFC263" s="82"/>
      <c r="SFD263" s="82"/>
      <c r="SFE263" s="82"/>
      <c r="SFF263" s="82"/>
      <c r="SFG263" s="82"/>
      <c r="SFH263" s="82"/>
      <c r="SFI263" s="82"/>
      <c r="SFJ263" s="82"/>
      <c r="SFK263" s="82"/>
      <c r="SFL263" s="82"/>
      <c r="SFM263" s="82"/>
      <c r="SFN263" s="82"/>
      <c r="SFO263" s="82"/>
      <c r="SFP263" s="82"/>
      <c r="SFQ263" s="82"/>
      <c r="SFR263" s="82"/>
      <c r="SFS263" s="82"/>
      <c r="SFT263" s="82"/>
      <c r="SFU263" s="82"/>
      <c r="SFV263" s="82"/>
      <c r="SFW263" s="82"/>
      <c r="SFX263" s="82"/>
      <c r="SFY263" s="82"/>
      <c r="SFZ263" s="82"/>
      <c r="SGA263" s="82"/>
      <c r="SGB263" s="82"/>
      <c r="SGC263" s="82"/>
      <c r="SGD263" s="82"/>
      <c r="SGE263" s="82"/>
      <c r="SGF263" s="82"/>
      <c r="SGG263" s="82"/>
      <c r="SGH263" s="82"/>
      <c r="SGI263" s="82"/>
      <c r="SGJ263" s="82"/>
      <c r="SGK263" s="82"/>
      <c r="SGL263" s="82"/>
      <c r="SGM263" s="82"/>
      <c r="SGN263" s="82"/>
      <c r="SGO263" s="82"/>
      <c r="SGP263" s="82"/>
      <c r="SGQ263" s="82"/>
      <c r="SGR263" s="82"/>
      <c r="SGS263" s="82"/>
      <c r="SGT263" s="82"/>
      <c r="SGU263" s="82"/>
      <c r="SGV263" s="82"/>
      <c r="SGW263" s="82"/>
      <c r="SGX263" s="82"/>
      <c r="SGY263" s="82"/>
      <c r="SGZ263" s="82"/>
      <c r="SHA263" s="82"/>
      <c r="SHB263" s="82"/>
      <c r="SHC263" s="82"/>
      <c r="SHD263" s="82"/>
      <c r="SHE263" s="82"/>
      <c r="SHF263" s="82"/>
      <c r="SHG263" s="82"/>
      <c r="SHH263" s="82"/>
      <c r="SHI263" s="82"/>
      <c r="SHJ263" s="82"/>
      <c r="SHK263" s="82"/>
      <c r="SHL263" s="82"/>
      <c r="SHM263" s="82"/>
      <c r="SHN263" s="82"/>
      <c r="SHO263" s="82"/>
      <c r="SHP263" s="82"/>
      <c r="SHQ263" s="82"/>
      <c r="SHR263" s="82"/>
      <c r="SHS263" s="82"/>
      <c r="SHT263" s="82"/>
      <c r="SHU263" s="82"/>
      <c r="SHV263" s="82"/>
      <c r="SHW263" s="82"/>
      <c r="SHX263" s="82"/>
      <c r="SHY263" s="82"/>
      <c r="SHZ263" s="82"/>
      <c r="SIA263" s="82"/>
      <c r="SIB263" s="82"/>
      <c r="SIC263" s="82"/>
      <c r="SID263" s="82"/>
      <c r="SIE263" s="82"/>
      <c r="SIF263" s="82"/>
      <c r="SIG263" s="82"/>
      <c r="SIH263" s="82"/>
      <c r="SII263" s="82"/>
      <c r="SIJ263" s="82"/>
      <c r="SIK263" s="82"/>
      <c r="SIL263" s="82"/>
      <c r="SIM263" s="82"/>
      <c r="SIN263" s="82"/>
      <c r="SIO263" s="82"/>
      <c r="SIP263" s="82"/>
      <c r="SIQ263" s="82"/>
      <c r="SIR263" s="82"/>
      <c r="SIS263" s="82"/>
      <c r="SIT263" s="82"/>
      <c r="SIU263" s="82"/>
      <c r="SIV263" s="82"/>
      <c r="SIW263" s="82"/>
      <c r="SIX263" s="82"/>
      <c r="SIY263" s="82"/>
      <c r="SIZ263" s="82"/>
      <c r="SJA263" s="82"/>
      <c r="SJB263" s="82"/>
      <c r="SJC263" s="82"/>
      <c r="SJD263" s="82"/>
      <c r="SJE263" s="82"/>
      <c r="SJF263" s="82"/>
      <c r="SJG263" s="82"/>
      <c r="SJH263" s="82"/>
      <c r="SJI263" s="82"/>
      <c r="SJJ263" s="82"/>
      <c r="SJK263" s="82"/>
      <c r="SJL263" s="82"/>
      <c r="SJM263" s="82"/>
      <c r="SJN263" s="82"/>
      <c r="SJO263" s="82"/>
      <c r="SJP263" s="82"/>
      <c r="SJQ263" s="82"/>
      <c r="SJR263" s="82"/>
      <c r="SJS263" s="82"/>
      <c r="SJT263" s="82"/>
      <c r="SJU263" s="82"/>
      <c r="SJV263" s="82"/>
      <c r="SJW263" s="82"/>
      <c r="SJX263" s="82"/>
      <c r="SJY263" s="82"/>
      <c r="SJZ263" s="82"/>
      <c r="SKA263" s="82"/>
      <c r="SKB263" s="82"/>
      <c r="SKC263" s="82"/>
      <c r="SKD263" s="82"/>
      <c r="SKE263" s="82"/>
      <c r="SKF263" s="82"/>
      <c r="SKG263" s="82"/>
      <c r="SKH263" s="82"/>
      <c r="SKI263" s="82"/>
      <c r="SKJ263" s="82"/>
      <c r="SKK263" s="82"/>
      <c r="SKL263" s="82"/>
      <c r="SKM263" s="82"/>
      <c r="SKN263" s="82"/>
      <c r="SKO263" s="82"/>
      <c r="SKP263" s="82"/>
      <c r="SKQ263" s="82"/>
      <c r="SKR263" s="82"/>
      <c r="SKS263" s="82"/>
      <c r="SKT263" s="82"/>
      <c r="SKU263" s="82"/>
      <c r="SKV263" s="82"/>
      <c r="SKW263" s="82"/>
      <c r="SKX263" s="82"/>
      <c r="SKY263" s="82"/>
      <c r="SKZ263" s="82"/>
      <c r="SLA263" s="82"/>
      <c r="SLB263" s="82"/>
      <c r="SLC263" s="82"/>
      <c r="SLD263" s="82"/>
      <c r="SLE263" s="82"/>
      <c r="SLF263" s="82"/>
      <c r="SLG263" s="82"/>
      <c r="SLH263" s="82"/>
      <c r="SLI263" s="82"/>
      <c r="SLJ263" s="82"/>
      <c r="SLK263" s="82"/>
      <c r="SLL263" s="82"/>
      <c r="SLM263" s="82"/>
      <c r="SLN263" s="82"/>
      <c r="SLO263" s="82"/>
      <c r="SLP263" s="82"/>
      <c r="SLQ263" s="82"/>
      <c r="SLR263" s="82"/>
      <c r="SLS263" s="82"/>
      <c r="SLT263" s="82"/>
      <c r="SLU263" s="82"/>
      <c r="SLV263" s="82"/>
      <c r="SLW263" s="82"/>
      <c r="SLX263" s="82"/>
      <c r="SLY263" s="82"/>
      <c r="SLZ263" s="82"/>
      <c r="SMA263" s="82"/>
      <c r="SMB263" s="82"/>
      <c r="SMC263" s="82"/>
      <c r="SMD263" s="82"/>
      <c r="SME263" s="82"/>
      <c r="SMF263" s="82"/>
      <c r="SMG263" s="82"/>
      <c r="SMH263" s="82"/>
      <c r="SMI263" s="82"/>
      <c r="SMJ263" s="82"/>
      <c r="SMK263" s="82"/>
      <c r="SML263" s="82"/>
      <c r="SMM263" s="82"/>
      <c r="SMN263" s="82"/>
      <c r="SMO263" s="82"/>
      <c r="SMP263" s="82"/>
      <c r="SMQ263" s="82"/>
      <c r="SMR263" s="82"/>
      <c r="SMS263" s="82"/>
      <c r="SMT263" s="82"/>
      <c r="SMU263" s="82"/>
      <c r="SMV263" s="82"/>
      <c r="SMW263" s="82"/>
      <c r="SMX263" s="82"/>
      <c r="SMY263" s="82"/>
      <c r="SMZ263" s="82"/>
      <c r="SNA263" s="82"/>
      <c r="SNB263" s="82"/>
      <c r="SNC263" s="82"/>
      <c r="SND263" s="82"/>
      <c r="SNE263" s="82"/>
      <c r="SNF263" s="82"/>
      <c r="SNG263" s="82"/>
      <c r="SNH263" s="82"/>
      <c r="SNI263" s="82"/>
      <c r="SNJ263" s="82"/>
      <c r="SNK263" s="82"/>
      <c r="SNL263" s="82"/>
      <c r="SNM263" s="82"/>
      <c r="SNN263" s="82"/>
      <c r="SNO263" s="82"/>
      <c r="SNP263" s="82"/>
      <c r="SNQ263" s="82"/>
      <c r="SNR263" s="82"/>
      <c r="SNS263" s="82"/>
      <c r="SNT263" s="82"/>
      <c r="SNU263" s="82"/>
      <c r="SNV263" s="82"/>
      <c r="SNW263" s="82"/>
      <c r="SNX263" s="82"/>
      <c r="SNY263" s="82"/>
      <c r="SNZ263" s="82"/>
      <c r="SOA263" s="82"/>
      <c r="SOB263" s="82"/>
      <c r="SOC263" s="82"/>
      <c r="SOD263" s="82"/>
      <c r="SOE263" s="82"/>
      <c r="SOF263" s="82"/>
      <c r="SOG263" s="82"/>
      <c r="SOH263" s="82"/>
      <c r="SOI263" s="82"/>
      <c r="SOJ263" s="82"/>
      <c r="SOK263" s="82"/>
      <c r="SOL263" s="82"/>
      <c r="SOM263" s="82"/>
      <c r="SON263" s="82"/>
      <c r="SOO263" s="82"/>
      <c r="SOP263" s="82"/>
      <c r="SOQ263" s="82"/>
      <c r="SOR263" s="82"/>
      <c r="SOS263" s="82"/>
      <c r="SOT263" s="82"/>
      <c r="SOU263" s="82"/>
      <c r="SOV263" s="82"/>
      <c r="SOW263" s="82"/>
      <c r="SOX263" s="82"/>
      <c r="SOY263" s="82"/>
      <c r="SOZ263" s="82"/>
      <c r="SPA263" s="82"/>
      <c r="SPB263" s="82"/>
      <c r="SPC263" s="82"/>
      <c r="SPD263" s="82"/>
      <c r="SPE263" s="82"/>
      <c r="SPF263" s="82"/>
      <c r="SPG263" s="82"/>
      <c r="SPH263" s="82"/>
      <c r="SPI263" s="82"/>
      <c r="SPJ263" s="82"/>
      <c r="SPK263" s="82"/>
      <c r="SPL263" s="82"/>
      <c r="SPM263" s="82"/>
      <c r="SPN263" s="82"/>
      <c r="SPO263" s="82"/>
      <c r="SPP263" s="82"/>
      <c r="SPQ263" s="82"/>
      <c r="SPR263" s="82"/>
      <c r="SPS263" s="82"/>
      <c r="SPT263" s="82"/>
      <c r="SPU263" s="82"/>
      <c r="SPV263" s="82"/>
      <c r="SPW263" s="82"/>
      <c r="SPX263" s="82"/>
      <c r="SPY263" s="82"/>
      <c r="SPZ263" s="82"/>
      <c r="SQA263" s="82"/>
      <c r="SQB263" s="82"/>
      <c r="SQC263" s="82"/>
      <c r="SQD263" s="82"/>
      <c r="SQE263" s="82"/>
      <c r="SQF263" s="82"/>
      <c r="SQG263" s="82"/>
      <c r="SQH263" s="82"/>
      <c r="SQI263" s="82"/>
      <c r="SQJ263" s="82"/>
      <c r="SQK263" s="82"/>
      <c r="SQL263" s="82"/>
      <c r="SQM263" s="82"/>
      <c r="SQN263" s="82"/>
      <c r="SQO263" s="82"/>
      <c r="SQP263" s="82"/>
      <c r="SQQ263" s="82"/>
      <c r="SQR263" s="82"/>
      <c r="SQS263" s="82"/>
      <c r="SQT263" s="82"/>
      <c r="SQU263" s="82"/>
      <c r="SQV263" s="82"/>
      <c r="SQW263" s="82"/>
      <c r="SQX263" s="82"/>
      <c r="SQY263" s="82"/>
      <c r="SQZ263" s="82"/>
      <c r="SRA263" s="82"/>
      <c r="SRB263" s="82"/>
      <c r="SRC263" s="82"/>
      <c r="SRD263" s="82"/>
      <c r="SRE263" s="82"/>
      <c r="SRF263" s="82"/>
      <c r="SRG263" s="82"/>
      <c r="SRH263" s="82"/>
      <c r="SRI263" s="82"/>
      <c r="SRJ263" s="82"/>
      <c r="SRK263" s="82"/>
      <c r="SRL263" s="82"/>
      <c r="SRM263" s="82"/>
      <c r="SRN263" s="82"/>
      <c r="SRO263" s="82"/>
      <c r="SRP263" s="82"/>
      <c r="SRQ263" s="82"/>
      <c r="SRR263" s="82"/>
      <c r="SRS263" s="82"/>
      <c r="SRT263" s="82"/>
      <c r="SRU263" s="82"/>
      <c r="SRV263" s="82"/>
      <c r="SRW263" s="82"/>
      <c r="SRX263" s="82"/>
      <c r="SRY263" s="82"/>
      <c r="SRZ263" s="82"/>
      <c r="SSA263" s="82"/>
      <c r="SSB263" s="82"/>
      <c r="SSC263" s="82"/>
      <c r="SSD263" s="82"/>
      <c r="SSE263" s="82"/>
      <c r="SSF263" s="82"/>
      <c r="SSG263" s="82"/>
      <c r="SSH263" s="82"/>
      <c r="SSI263" s="82"/>
      <c r="SSJ263" s="82"/>
      <c r="SSK263" s="82"/>
      <c r="SSL263" s="82"/>
      <c r="SSM263" s="82"/>
      <c r="SSN263" s="82"/>
      <c r="SSO263" s="82"/>
      <c r="SSP263" s="82"/>
      <c r="SSQ263" s="82"/>
      <c r="SSR263" s="82"/>
      <c r="SSS263" s="82"/>
      <c r="SST263" s="82"/>
      <c r="SSU263" s="82"/>
      <c r="SSV263" s="82"/>
      <c r="SSW263" s="82"/>
      <c r="SSX263" s="82"/>
      <c r="SSY263" s="82"/>
      <c r="SSZ263" s="82"/>
      <c r="STA263" s="82"/>
      <c r="STB263" s="82"/>
      <c r="STC263" s="82"/>
      <c r="STD263" s="82"/>
      <c r="STE263" s="82"/>
      <c r="STF263" s="82"/>
      <c r="STG263" s="82"/>
      <c r="STH263" s="82"/>
      <c r="STI263" s="82"/>
      <c r="STJ263" s="82"/>
      <c r="STK263" s="82"/>
      <c r="STL263" s="82"/>
      <c r="STM263" s="82"/>
      <c r="STN263" s="82"/>
      <c r="STO263" s="82"/>
      <c r="STP263" s="82"/>
      <c r="STQ263" s="82"/>
      <c r="STR263" s="82"/>
      <c r="STS263" s="82"/>
      <c r="STT263" s="82"/>
      <c r="STU263" s="82"/>
      <c r="STV263" s="82"/>
      <c r="STW263" s="82"/>
      <c r="STX263" s="82"/>
      <c r="STY263" s="82"/>
      <c r="STZ263" s="82"/>
      <c r="SUA263" s="82"/>
      <c r="SUB263" s="82"/>
      <c r="SUC263" s="82"/>
      <c r="SUD263" s="82"/>
      <c r="SUE263" s="82"/>
      <c r="SUF263" s="82"/>
      <c r="SUG263" s="82"/>
      <c r="SUH263" s="82"/>
      <c r="SUI263" s="82"/>
      <c r="SUJ263" s="82"/>
      <c r="SUK263" s="82"/>
      <c r="SUL263" s="82"/>
      <c r="SUM263" s="82"/>
      <c r="SUN263" s="82"/>
      <c r="SUO263" s="82"/>
      <c r="SUP263" s="82"/>
      <c r="SUQ263" s="82"/>
      <c r="SUR263" s="82"/>
      <c r="SUS263" s="82"/>
      <c r="SUT263" s="82"/>
      <c r="SUU263" s="82"/>
      <c r="SUV263" s="82"/>
      <c r="SUW263" s="82"/>
      <c r="SUX263" s="82"/>
      <c r="SUY263" s="82"/>
      <c r="SUZ263" s="82"/>
      <c r="SVA263" s="82"/>
      <c r="SVB263" s="82"/>
      <c r="SVC263" s="82"/>
      <c r="SVD263" s="82"/>
      <c r="SVE263" s="82"/>
      <c r="SVF263" s="82"/>
      <c r="SVG263" s="82"/>
      <c r="SVH263" s="82"/>
      <c r="SVI263" s="82"/>
      <c r="SVJ263" s="82"/>
      <c r="SVK263" s="82"/>
      <c r="SVL263" s="82"/>
      <c r="SVM263" s="82"/>
      <c r="SVN263" s="82"/>
      <c r="SVO263" s="82"/>
      <c r="SVP263" s="82"/>
      <c r="SVQ263" s="82"/>
      <c r="SVR263" s="82"/>
      <c r="SVS263" s="82"/>
      <c r="SVT263" s="82"/>
      <c r="SVU263" s="82"/>
      <c r="SVV263" s="82"/>
      <c r="SVW263" s="82"/>
      <c r="SVX263" s="82"/>
      <c r="SVY263" s="82"/>
      <c r="SVZ263" s="82"/>
      <c r="SWA263" s="82"/>
      <c r="SWB263" s="82"/>
      <c r="SWC263" s="82"/>
      <c r="SWD263" s="82"/>
      <c r="SWE263" s="82"/>
      <c r="SWF263" s="82"/>
      <c r="SWG263" s="82"/>
      <c r="SWH263" s="82"/>
      <c r="SWI263" s="82"/>
      <c r="SWJ263" s="82"/>
      <c r="SWK263" s="82"/>
      <c r="SWL263" s="82"/>
      <c r="SWM263" s="82"/>
      <c r="SWN263" s="82"/>
      <c r="SWO263" s="82"/>
      <c r="SWP263" s="82"/>
      <c r="SWQ263" s="82"/>
      <c r="SWR263" s="82"/>
      <c r="SWS263" s="82"/>
      <c r="SWT263" s="82"/>
      <c r="SWU263" s="82"/>
      <c r="SWV263" s="82"/>
      <c r="SWW263" s="82"/>
      <c r="SWX263" s="82"/>
      <c r="SWY263" s="82"/>
      <c r="SWZ263" s="82"/>
      <c r="SXA263" s="82"/>
      <c r="SXB263" s="82"/>
      <c r="SXC263" s="82"/>
      <c r="SXD263" s="82"/>
      <c r="SXE263" s="82"/>
      <c r="SXF263" s="82"/>
      <c r="SXG263" s="82"/>
      <c r="SXH263" s="82"/>
      <c r="SXI263" s="82"/>
      <c r="SXJ263" s="82"/>
      <c r="SXK263" s="82"/>
      <c r="SXL263" s="82"/>
      <c r="SXM263" s="82"/>
      <c r="SXN263" s="82"/>
      <c r="SXO263" s="82"/>
      <c r="SXP263" s="82"/>
      <c r="SXQ263" s="82"/>
      <c r="SXR263" s="82"/>
      <c r="SXS263" s="82"/>
      <c r="SXT263" s="82"/>
      <c r="SXU263" s="82"/>
      <c r="SXV263" s="82"/>
      <c r="SXW263" s="82"/>
      <c r="SXX263" s="82"/>
      <c r="SXY263" s="82"/>
      <c r="SXZ263" s="82"/>
      <c r="SYA263" s="82"/>
      <c r="SYB263" s="82"/>
      <c r="SYC263" s="82"/>
      <c r="SYD263" s="82"/>
      <c r="SYE263" s="82"/>
      <c r="SYF263" s="82"/>
      <c r="SYG263" s="82"/>
      <c r="SYH263" s="82"/>
      <c r="SYI263" s="82"/>
      <c r="SYJ263" s="82"/>
      <c r="SYK263" s="82"/>
      <c r="SYL263" s="82"/>
      <c r="SYM263" s="82"/>
      <c r="SYN263" s="82"/>
      <c r="SYO263" s="82"/>
      <c r="SYP263" s="82"/>
      <c r="SYQ263" s="82"/>
      <c r="SYR263" s="82"/>
      <c r="SYS263" s="82"/>
      <c r="SYT263" s="82"/>
      <c r="SYU263" s="82"/>
      <c r="SYV263" s="82"/>
      <c r="SYW263" s="82"/>
      <c r="SYX263" s="82"/>
      <c r="SYY263" s="82"/>
      <c r="SYZ263" s="82"/>
      <c r="SZA263" s="82"/>
      <c r="SZB263" s="82"/>
      <c r="SZC263" s="82"/>
      <c r="SZD263" s="82"/>
      <c r="SZE263" s="82"/>
      <c r="SZF263" s="82"/>
      <c r="SZG263" s="82"/>
      <c r="SZH263" s="82"/>
      <c r="SZI263" s="82"/>
      <c r="SZJ263" s="82"/>
      <c r="SZK263" s="82"/>
      <c r="SZL263" s="82"/>
      <c r="SZM263" s="82"/>
      <c r="SZN263" s="82"/>
      <c r="SZO263" s="82"/>
      <c r="SZP263" s="82"/>
      <c r="SZQ263" s="82"/>
      <c r="SZR263" s="82"/>
      <c r="SZS263" s="82"/>
      <c r="SZT263" s="82"/>
      <c r="SZU263" s="82"/>
      <c r="SZV263" s="82"/>
      <c r="SZW263" s="82"/>
      <c r="SZX263" s="82"/>
      <c r="SZY263" s="82"/>
      <c r="SZZ263" s="82"/>
      <c r="TAA263" s="82"/>
      <c r="TAB263" s="82"/>
      <c r="TAC263" s="82"/>
      <c r="TAD263" s="82"/>
      <c r="TAE263" s="82"/>
      <c r="TAF263" s="82"/>
      <c r="TAG263" s="82"/>
      <c r="TAH263" s="82"/>
      <c r="TAI263" s="82"/>
      <c r="TAJ263" s="82"/>
      <c r="TAK263" s="82"/>
      <c r="TAL263" s="82"/>
      <c r="TAM263" s="82"/>
      <c r="TAN263" s="82"/>
      <c r="TAO263" s="82"/>
      <c r="TAP263" s="82"/>
      <c r="TAQ263" s="82"/>
      <c r="TAR263" s="82"/>
      <c r="TAS263" s="82"/>
      <c r="TAT263" s="82"/>
      <c r="TAU263" s="82"/>
      <c r="TAV263" s="82"/>
      <c r="TAW263" s="82"/>
      <c r="TAX263" s="82"/>
      <c r="TAY263" s="82"/>
      <c r="TAZ263" s="82"/>
      <c r="TBA263" s="82"/>
      <c r="TBB263" s="82"/>
      <c r="TBC263" s="82"/>
      <c r="TBD263" s="82"/>
      <c r="TBE263" s="82"/>
      <c r="TBF263" s="82"/>
      <c r="TBG263" s="82"/>
      <c r="TBH263" s="82"/>
      <c r="TBI263" s="82"/>
      <c r="TBJ263" s="82"/>
      <c r="TBK263" s="82"/>
      <c r="TBL263" s="82"/>
      <c r="TBM263" s="82"/>
      <c r="TBN263" s="82"/>
      <c r="TBO263" s="82"/>
      <c r="TBP263" s="82"/>
      <c r="TBQ263" s="82"/>
      <c r="TBR263" s="82"/>
      <c r="TBS263" s="82"/>
      <c r="TBT263" s="82"/>
      <c r="TBU263" s="82"/>
      <c r="TBV263" s="82"/>
      <c r="TBW263" s="82"/>
      <c r="TBX263" s="82"/>
      <c r="TBY263" s="82"/>
      <c r="TBZ263" s="82"/>
      <c r="TCA263" s="82"/>
      <c r="TCB263" s="82"/>
      <c r="TCC263" s="82"/>
      <c r="TCD263" s="82"/>
      <c r="TCE263" s="82"/>
      <c r="TCF263" s="82"/>
      <c r="TCG263" s="82"/>
      <c r="TCH263" s="82"/>
      <c r="TCI263" s="82"/>
      <c r="TCJ263" s="82"/>
      <c r="TCK263" s="82"/>
      <c r="TCL263" s="82"/>
      <c r="TCM263" s="82"/>
      <c r="TCN263" s="82"/>
      <c r="TCO263" s="82"/>
      <c r="TCP263" s="82"/>
      <c r="TCQ263" s="82"/>
      <c r="TCR263" s="82"/>
      <c r="TCS263" s="82"/>
      <c r="TCT263" s="82"/>
      <c r="TCU263" s="82"/>
      <c r="TCV263" s="82"/>
      <c r="TCW263" s="82"/>
      <c r="TCX263" s="82"/>
      <c r="TCY263" s="82"/>
      <c r="TCZ263" s="82"/>
      <c r="TDA263" s="82"/>
      <c r="TDB263" s="82"/>
      <c r="TDC263" s="82"/>
      <c r="TDD263" s="82"/>
      <c r="TDE263" s="82"/>
      <c r="TDF263" s="82"/>
      <c r="TDG263" s="82"/>
      <c r="TDH263" s="82"/>
      <c r="TDI263" s="82"/>
      <c r="TDJ263" s="82"/>
      <c r="TDK263" s="82"/>
      <c r="TDL263" s="82"/>
      <c r="TDM263" s="82"/>
      <c r="TDN263" s="82"/>
      <c r="TDO263" s="82"/>
      <c r="TDP263" s="82"/>
      <c r="TDQ263" s="82"/>
      <c r="TDR263" s="82"/>
      <c r="TDS263" s="82"/>
      <c r="TDT263" s="82"/>
      <c r="TDU263" s="82"/>
      <c r="TDV263" s="82"/>
      <c r="TDW263" s="82"/>
      <c r="TDX263" s="82"/>
      <c r="TDY263" s="82"/>
      <c r="TDZ263" s="82"/>
      <c r="TEA263" s="82"/>
      <c r="TEB263" s="82"/>
      <c r="TEC263" s="82"/>
      <c r="TED263" s="82"/>
      <c r="TEE263" s="82"/>
      <c r="TEF263" s="82"/>
      <c r="TEG263" s="82"/>
      <c r="TEH263" s="82"/>
      <c r="TEI263" s="82"/>
      <c r="TEJ263" s="82"/>
      <c r="TEK263" s="82"/>
      <c r="TEL263" s="82"/>
      <c r="TEM263" s="82"/>
      <c r="TEN263" s="82"/>
      <c r="TEO263" s="82"/>
      <c r="TEP263" s="82"/>
      <c r="TEQ263" s="82"/>
      <c r="TER263" s="82"/>
      <c r="TES263" s="82"/>
      <c r="TET263" s="82"/>
      <c r="TEU263" s="82"/>
      <c r="TEV263" s="82"/>
      <c r="TEW263" s="82"/>
      <c r="TEX263" s="82"/>
      <c r="TEY263" s="82"/>
      <c r="TEZ263" s="82"/>
      <c r="TFA263" s="82"/>
      <c r="TFB263" s="82"/>
      <c r="TFC263" s="82"/>
      <c r="TFD263" s="82"/>
      <c r="TFE263" s="82"/>
      <c r="TFF263" s="82"/>
      <c r="TFG263" s="82"/>
      <c r="TFH263" s="82"/>
      <c r="TFI263" s="82"/>
      <c r="TFJ263" s="82"/>
      <c r="TFK263" s="82"/>
      <c r="TFL263" s="82"/>
      <c r="TFM263" s="82"/>
      <c r="TFN263" s="82"/>
      <c r="TFO263" s="82"/>
      <c r="TFP263" s="82"/>
      <c r="TFQ263" s="82"/>
      <c r="TFR263" s="82"/>
      <c r="TFS263" s="82"/>
      <c r="TFT263" s="82"/>
      <c r="TFU263" s="82"/>
      <c r="TFV263" s="82"/>
      <c r="TFW263" s="82"/>
      <c r="TFX263" s="82"/>
      <c r="TFY263" s="82"/>
      <c r="TFZ263" s="82"/>
      <c r="TGA263" s="82"/>
      <c r="TGB263" s="82"/>
      <c r="TGC263" s="82"/>
      <c r="TGD263" s="82"/>
      <c r="TGE263" s="82"/>
      <c r="TGF263" s="82"/>
      <c r="TGG263" s="82"/>
      <c r="TGH263" s="82"/>
      <c r="TGI263" s="82"/>
      <c r="TGJ263" s="82"/>
      <c r="TGK263" s="82"/>
      <c r="TGL263" s="82"/>
      <c r="TGM263" s="82"/>
      <c r="TGN263" s="82"/>
      <c r="TGO263" s="82"/>
      <c r="TGP263" s="82"/>
      <c r="TGQ263" s="82"/>
      <c r="TGR263" s="82"/>
      <c r="TGS263" s="82"/>
      <c r="TGT263" s="82"/>
      <c r="TGU263" s="82"/>
      <c r="TGV263" s="82"/>
      <c r="TGW263" s="82"/>
      <c r="TGX263" s="82"/>
      <c r="TGY263" s="82"/>
      <c r="TGZ263" s="82"/>
      <c r="THA263" s="82"/>
      <c r="THB263" s="82"/>
      <c r="THC263" s="82"/>
      <c r="THD263" s="82"/>
      <c r="THE263" s="82"/>
      <c r="THF263" s="82"/>
      <c r="THG263" s="82"/>
      <c r="THH263" s="82"/>
      <c r="THI263" s="82"/>
      <c r="THJ263" s="82"/>
      <c r="THK263" s="82"/>
      <c r="THL263" s="82"/>
      <c r="THM263" s="82"/>
      <c r="THN263" s="82"/>
      <c r="THO263" s="82"/>
      <c r="THP263" s="82"/>
      <c r="THQ263" s="82"/>
      <c r="THR263" s="82"/>
      <c r="THS263" s="82"/>
      <c r="THT263" s="82"/>
      <c r="THU263" s="82"/>
      <c r="THV263" s="82"/>
      <c r="THW263" s="82"/>
      <c r="THX263" s="82"/>
      <c r="THY263" s="82"/>
      <c r="THZ263" s="82"/>
      <c r="TIA263" s="82"/>
      <c r="TIB263" s="82"/>
      <c r="TIC263" s="82"/>
      <c r="TID263" s="82"/>
      <c r="TIE263" s="82"/>
      <c r="TIF263" s="82"/>
      <c r="TIG263" s="82"/>
      <c r="TIH263" s="82"/>
      <c r="TII263" s="82"/>
      <c r="TIJ263" s="82"/>
      <c r="TIK263" s="82"/>
      <c r="TIL263" s="82"/>
      <c r="TIM263" s="82"/>
      <c r="TIN263" s="82"/>
      <c r="TIO263" s="82"/>
      <c r="TIP263" s="82"/>
      <c r="TIQ263" s="82"/>
      <c r="TIR263" s="82"/>
      <c r="TIS263" s="82"/>
      <c r="TIT263" s="82"/>
      <c r="TIU263" s="82"/>
      <c r="TIV263" s="82"/>
      <c r="TIW263" s="82"/>
      <c r="TIX263" s="82"/>
      <c r="TIY263" s="82"/>
      <c r="TIZ263" s="82"/>
      <c r="TJA263" s="82"/>
      <c r="TJB263" s="82"/>
      <c r="TJC263" s="82"/>
      <c r="TJD263" s="82"/>
      <c r="TJE263" s="82"/>
      <c r="TJF263" s="82"/>
      <c r="TJG263" s="82"/>
      <c r="TJH263" s="82"/>
      <c r="TJI263" s="82"/>
      <c r="TJJ263" s="82"/>
      <c r="TJK263" s="82"/>
      <c r="TJL263" s="82"/>
      <c r="TJM263" s="82"/>
      <c r="TJN263" s="82"/>
      <c r="TJO263" s="82"/>
      <c r="TJP263" s="82"/>
      <c r="TJQ263" s="82"/>
      <c r="TJR263" s="82"/>
      <c r="TJS263" s="82"/>
      <c r="TJT263" s="82"/>
      <c r="TJU263" s="82"/>
      <c r="TJV263" s="82"/>
      <c r="TJW263" s="82"/>
      <c r="TJX263" s="82"/>
      <c r="TJY263" s="82"/>
      <c r="TJZ263" s="82"/>
      <c r="TKA263" s="82"/>
      <c r="TKB263" s="82"/>
      <c r="TKC263" s="82"/>
      <c r="TKD263" s="82"/>
      <c r="TKE263" s="82"/>
      <c r="TKF263" s="82"/>
      <c r="TKG263" s="82"/>
      <c r="TKH263" s="82"/>
      <c r="TKI263" s="82"/>
      <c r="TKJ263" s="82"/>
      <c r="TKK263" s="82"/>
      <c r="TKL263" s="82"/>
      <c r="TKM263" s="82"/>
      <c r="TKN263" s="82"/>
      <c r="TKO263" s="82"/>
      <c r="TKP263" s="82"/>
      <c r="TKQ263" s="82"/>
      <c r="TKR263" s="82"/>
      <c r="TKS263" s="82"/>
      <c r="TKT263" s="82"/>
      <c r="TKU263" s="82"/>
      <c r="TKV263" s="82"/>
      <c r="TKW263" s="82"/>
      <c r="TKX263" s="82"/>
      <c r="TKY263" s="82"/>
      <c r="TKZ263" s="82"/>
      <c r="TLA263" s="82"/>
      <c r="TLB263" s="82"/>
      <c r="TLC263" s="82"/>
      <c r="TLD263" s="82"/>
      <c r="TLE263" s="82"/>
      <c r="TLF263" s="82"/>
      <c r="TLG263" s="82"/>
      <c r="TLH263" s="82"/>
      <c r="TLI263" s="82"/>
      <c r="TLJ263" s="82"/>
      <c r="TLK263" s="82"/>
      <c r="TLL263" s="82"/>
      <c r="TLM263" s="82"/>
      <c r="TLN263" s="82"/>
      <c r="TLO263" s="82"/>
      <c r="TLP263" s="82"/>
      <c r="TLQ263" s="82"/>
      <c r="TLR263" s="82"/>
      <c r="TLS263" s="82"/>
      <c r="TLT263" s="82"/>
      <c r="TLU263" s="82"/>
      <c r="TLV263" s="82"/>
      <c r="TLW263" s="82"/>
      <c r="TLX263" s="82"/>
      <c r="TLY263" s="82"/>
      <c r="TLZ263" s="82"/>
      <c r="TMA263" s="82"/>
      <c r="TMB263" s="82"/>
      <c r="TMC263" s="82"/>
      <c r="TMD263" s="82"/>
      <c r="TME263" s="82"/>
      <c r="TMF263" s="82"/>
      <c r="TMG263" s="82"/>
      <c r="TMH263" s="82"/>
      <c r="TMI263" s="82"/>
      <c r="TMJ263" s="82"/>
      <c r="TMK263" s="82"/>
      <c r="TML263" s="82"/>
      <c r="TMM263" s="82"/>
      <c r="TMN263" s="82"/>
      <c r="TMO263" s="82"/>
      <c r="TMP263" s="82"/>
      <c r="TMQ263" s="82"/>
      <c r="TMR263" s="82"/>
      <c r="TMS263" s="82"/>
      <c r="TMT263" s="82"/>
      <c r="TMU263" s="82"/>
      <c r="TMV263" s="82"/>
      <c r="TMW263" s="82"/>
      <c r="TMX263" s="82"/>
      <c r="TMY263" s="82"/>
      <c r="TMZ263" s="82"/>
      <c r="TNA263" s="82"/>
      <c r="TNB263" s="82"/>
      <c r="TNC263" s="82"/>
      <c r="TND263" s="82"/>
      <c r="TNE263" s="82"/>
      <c r="TNF263" s="82"/>
      <c r="TNG263" s="82"/>
      <c r="TNH263" s="82"/>
      <c r="TNI263" s="82"/>
      <c r="TNJ263" s="82"/>
      <c r="TNK263" s="82"/>
      <c r="TNL263" s="82"/>
      <c r="TNM263" s="82"/>
      <c r="TNN263" s="82"/>
      <c r="TNO263" s="82"/>
      <c r="TNP263" s="82"/>
      <c r="TNQ263" s="82"/>
      <c r="TNR263" s="82"/>
      <c r="TNS263" s="82"/>
      <c r="TNT263" s="82"/>
      <c r="TNU263" s="82"/>
      <c r="TNV263" s="82"/>
      <c r="TNW263" s="82"/>
      <c r="TNX263" s="82"/>
      <c r="TNY263" s="82"/>
      <c r="TNZ263" s="82"/>
      <c r="TOA263" s="82"/>
      <c r="TOB263" s="82"/>
      <c r="TOC263" s="82"/>
      <c r="TOD263" s="82"/>
      <c r="TOE263" s="82"/>
      <c r="TOF263" s="82"/>
      <c r="TOG263" s="82"/>
      <c r="TOH263" s="82"/>
      <c r="TOI263" s="82"/>
      <c r="TOJ263" s="82"/>
      <c r="TOK263" s="82"/>
      <c r="TOL263" s="82"/>
      <c r="TOM263" s="82"/>
      <c r="TON263" s="82"/>
      <c r="TOO263" s="82"/>
      <c r="TOP263" s="82"/>
      <c r="TOQ263" s="82"/>
      <c r="TOR263" s="82"/>
      <c r="TOS263" s="82"/>
      <c r="TOT263" s="82"/>
      <c r="TOU263" s="82"/>
      <c r="TOV263" s="82"/>
      <c r="TOW263" s="82"/>
      <c r="TOX263" s="82"/>
      <c r="TOY263" s="82"/>
      <c r="TOZ263" s="82"/>
      <c r="TPA263" s="82"/>
      <c r="TPB263" s="82"/>
      <c r="TPC263" s="82"/>
      <c r="TPD263" s="82"/>
      <c r="TPE263" s="82"/>
      <c r="TPF263" s="82"/>
      <c r="TPG263" s="82"/>
      <c r="TPH263" s="82"/>
      <c r="TPI263" s="82"/>
      <c r="TPJ263" s="82"/>
      <c r="TPK263" s="82"/>
      <c r="TPL263" s="82"/>
      <c r="TPM263" s="82"/>
      <c r="TPN263" s="82"/>
      <c r="TPO263" s="82"/>
      <c r="TPP263" s="82"/>
      <c r="TPQ263" s="82"/>
      <c r="TPR263" s="82"/>
      <c r="TPS263" s="82"/>
      <c r="TPT263" s="82"/>
      <c r="TPU263" s="82"/>
      <c r="TPV263" s="82"/>
      <c r="TPW263" s="82"/>
      <c r="TPX263" s="82"/>
      <c r="TPY263" s="82"/>
      <c r="TPZ263" s="82"/>
      <c r="TQA263" s="82"/>
      <c r="TQB263" s="82"/>
      <c r="TQC263" s="82"/>
      <c r="TQD263" s="82"/>
      <c r="TQE263" s="82"/>
      <c r="TQF263" s="82"/>
      <c r="TQG263" s="82"/>
      <c r="TQH263" s="82"/>
      <c r="TQI263" s="82"/>
      <c r="TQJ263" s="82"/>
      <c r="TQK263" s="82"/>
      <c r="TQL263" s="82"/>
      <c r="TQM263" s="82"/>
      <c r="TQN263" s="82"/>
      <c r="TQO263" s="82"/>
      <c r="TQP263" s="82"/>
      <c r="TQQ263" s="82"/>
      <c r="TQR263" s="82"/>
      <c r="TQS263" s="82"/>
      <c r="TQT263" s="82"/>
      <c r="TQU263" s="82"/>
      <c r="TQV263" s="82"/>
      <c r="TQW263" s="82"/>
      <c r="TQX263" s="82"/>
      <c r="TQY263" s="82"/>
      <c r="TQZ263" s="82"/>
      <c r="TRA263" s="82"/>
      <c r="TRB263" s="82"/>
      <c r="TRC263" s="82"/>
      <c r="TRD263" s="82"/>
      <c r="TRE263" s="82"/>
      <c r="TRF263" s="82"/>
      <c r="TRG263" s="82"/>
      <c r="TRH263" s="82"/>
      <c r="TRI263" s="82"/>
      <c r="TRJ263" s="82"/>
      <c r="TRK263" s="82"/>
      <c r="TRL263" s="82"/>
      <c r="TRM263" s="82"/>
      <c r="TRN263" s="82"/>
      <c r="TRO263" s="82"/>
      <c r="TRP263" s="82"/>
      <c r="TRQ263" s="82"/>
      <c r="TRR263" s="82"/>
      <c r="TRS263" s="82"/>
      <c r="TRT263" s="82"/>
      <c r="TRU263" s="82"/>
      <c r="TRV263" s="82"/>
      <c r="TRW263" s="82"/>
      <c r="TRX263" s="82"/>
      <c r="TRY263" s="82"/>
      <c r="TRZ263" s="82"/>
      <c r="TSA263" s="82"/>
      <c r="TSB263" s="82"/>
      <c r="TSC263" s="82"/>
      <c r="TSD263" s="82"/>
      <c r="TSE263" s="82"/>
      <c r="TSF263" s="82"/>
      <c r="TSG263" s="82"/>
      <c r="TSH263" s="82"/>
      <c r="TSI263" s="82"/>
      <c r="TSJ263" s="82"/>
      <c r="TSK263" s="82"/>
      <c r="TSL263" s="82"/>
      <c r="TSM263" s="82"/>
      <c r="TSN263" s="82"/>
      <c r="TSO263" s="82"/>
      <c r="TSP263" s="82"/>
      <c r="TSQ263" s="82"/>
      <c r="TSR263" s="82"/>
      <c r="TSS263" s="82"/>
      <c r="TST263" s="82"/>
      <c r="TSU263" s="82"/>
      <c r="TSV263" s="82"/>
      <c r="TSW263" s="82"/>
      <c r="TSX263" s="82"/>
      <c r="TSY263" s="82"/>
      <c r="TSZ263" s="82"/>
      <c r="TTA263" s="82"/>
      <c r="TTB263" s="82"/>
      <c r="TTC263" s="82"/>
      <c r="TTD263" s="82"/>
      <c r="TTE263" s="82"/>
      <c r="TTF263" s="82"/>
      <c r="TTG263" s="82"/>
      <c r="TTH263" s="82"/>
      <c r="TTI263" s="82"/>
      <c r="TTJ263" s="82"/>
      <c r="TTK263" s="82"/>
      <c r="TTL263" s="82"/>
      <c r="TTM263" s="82"/>
      <c r="TTN263" s="82"/>
      <c r="TTO263" s="82"/>
      <c r="TTP263" s="82"/>
      <c r="TTQ263" s="82"/>
      <c r="TTR263" s="82"/>
      <c r="TTS263" s="82"/>
      <c r="TTT263" s="82"/>
      <c r="TTU263" s="82"/>
      <c r="TTV263" s="82"/>
      <c r="TTW263" s="82"/>
      <c r="TTX263" s="82"/>
      <c r="TTY263" s="82"/>
      <c r="TTZ263" s="82"/>
      <c r="TUA263" s="82"/>
      <c r="TUB263" s="82"/>
      <c r="TUC263" s="82"/>
      <c r="TUD263" s="82"/>
      <c r="TUE263" s="82"/>
      <c r="TUF263" s="82"/>
      <c r="TUG263" s="82"/>
      <c r="TUH263" s="82"/>
      <c r="TUI263" s="82"/>
      <c r="TUJ263" s="82"/>
      <c r="TUK263" s="82"/>
      <c r="TUL263" s="82"/>
      <c r="TUM263" s="82"/>
      <c r="TUN263" s="82"/>
      <c r="TUO263" s="82"/>
      <c r="TUP263" s="82"/>
      <c r="TUQ263" s="82"/>
      <c r="TUR263" s="82"/>
      <c r="TUS263" s="82"/>
      <c r="TUT263" s="82"/>
      <c r="TUU263" s="82"/>
      <c r="TUV263" s="82"/>
      <c r="TUW263" s="82"/>
      <c r="TUX263" s="82"/>
      <c r="TUY263" s="82"/>
      <c r="TUZ263" s="82"/>
      <c r="TVA263" s="82"/>
      <c r="TVB263" s="82"/>
      <c r="TVC263" s="82"/>
      <c r="TVD263" s="82"/>
      <c r="TVE263" s="82"/>
      <c r="TVF263" s="82"/>
      <c r="TVG263" s="82"/>
      <c r="TVH263" s="82"/>
      <c r="TVI263" s="82"/>
      <c r="TVJ263" s="82"/>
      <c r="TVK263" s="82"/>
      <c r="TVL263" s="82"/>
      <c r="TVM263" s="82"/>
      <c r="TVN263" s="82"/>
      <c r="TVO263" s="82"/>
      <c r="TVP263" s="82"/>
      <c r="TVQ263" s="82"/>
      <c r="TVR263" s="82"/>
      <c r="TVS263" s="82"/>
      <c r="TVT263" s="82"/>
      <c r="TVU263" s="82"/>
      <c r="TVV263" s="82"/>
      <c r="TVW263" s="82"/>
      <c r="TVX263" s="82"/>
      <c r="TVY263" s="82"/>
      <c r="TVZ263" s="82"/>
      <c r="TWA263" s="82"/>
      <c r="TWB263" s="82"/>
      <c r="TWC263" s="82"/>
      <c r="TWD263" s="82"/>
      <c r="TWE263" s="82"/>
      <c r="TWF263" s="82"/>
      <c r="TWG263" s="82"/>
      <c r="TWH263" s="82"/>
      <c r="TWI263" s="82"/>
      <c r="TWJ263" s="82"/>
      <c r="TWK263" s="82"/>
      <c r="TWL263" s="82"/>
      <c r="TWM263" s="82"/>
      <c r="TWN263" s="82"/>
      <c r="TWO263" s="82"/>
      <c r="TWP263" s="82"/>
      <c r="TWQ263" s="82"/>
      <c r="TWR263" s="82"/>
      <c r="TWS263" s="82"/>
      <c r="TWT263" s="82"/>
      <c r="TWU263" s="82"/>
      <c r="TWV263" s="82"/>
      <c r="TWW263" s="82"/>
      <c r="TWX263" s="82"/>
      <c r="TWY263" s="82"/>
      <c r="TWZ263" s="82"/>
      <c r="TXA263" s="82"/>
      <c r="TXB263" s="82"/>
      <c r="TXC263" s="82"/>
      <c r="TXD263" s="82"/>
      <c r="TXE263" s="82"/>
      <c r="TXF263" s="82"/>
      <c r="TXG263" s="82"/>
      <c r="TXH263" s="82"/>
      <c r="TXI263" s="82"/>
      <c r="TXJ263" s="82"/>
      <c r="TXK263" s="82"/>
      <c r="TXL263" s="82"/>
      <c r="TXM263" s="82"/>
      <c r="TXN263" s="82"/>
      <c r="TXO263" s="82"/>
      <c r="TXP263" s="82"/>
      <c r="TXQ263" s="82"/>
      <c r="TXR263" s="82"/>
      <c r="TXS263" s="82"/>
      <c r="TXT263" s="82"/>
      <c r="TXU263" s="82"/>
      <c r="TXV263" s="82"/>
      <c r="TXW263" s="82"/>
      <c r="TXX263" s="82"/>
      <c r="TXY263" s="82"/>
      <c r="TXZ263" s="82"/>
      <c r="TYA263" s="82"/>
      <c r="TYB263" s="82"/>
      <c r="TYC263" s="82"/>
      <c r="TYD263" s="82"/>
      <c r="TYE263" s="82"/>
      <c r="TYF263" s="82"/>
      <c r="TYG263" s="82"/>
      <c r="TYH263" s="82"/>
      <c r="TYI263" s="82"/>
      <c r="TYJ263" s="82"/>
      <c r="TYK263" s="82"/>
      <c r="TYL263" s="82"/>
      <c r="TYM263" s="82"/>
      <c r="TYN263" s="82"/>
      <c r="TYO263" s="82"/>
      <c r="TYP263" s="82"/>
      <c r="TYQ263" s="82"/>
      <c r="TYR263" s="82"/>
      <c r="TYS263" s="82"/>
      <c r="TYT263" s="82"/>
      <c r="TYU263" s="82"/>
      <c r="TYV263" s="82"/>
      <c r="TYW263" s="82"/>
      <c r="TYX263" s="82"/>
      <c r="TYY263" s="82"/>
      <c r="TYZ263" s="82"/>
      <c r="TZA263" s="82"/>
      <c r="TZB263" s="82"/>
      <c r="TZC263" s="82"/>
      <c r="TZD263" s="82"/>
      <c r="TZE263" s="82"/>
      <c r="TZF263" s="82"/>
      <c r="TZG263" s="82"/>
      <c r="TZH263" s="82"/>
      <c r="TZI263" s="82"/>
      <c r="TZJ263" s="82"/>
      <c r="TZK263" s="82"/>
      <c r="TZL263" s="82"/>
      <c r="TZM263" s="82"/>
      <c r="TZN263" s="82"/>
      <c r="TZO263" s="82"/>
      <c r="TZP263" s="82"/>
      <c r="TZQ263" s="82"/>
      <c r="TZR263" s="82"/>
      <c r="TZS263" s="82"/>
      <c r="TZT263" s="82"/>
      <c r="TZU263" s="82"/>
      <c r="TZV263" s="82"/>
      <c r="TZW263" s="82"/>
      <c r="TZX263" s="82"/>
      <c r="TZY263" s="82"/>
      <c r="TZZ263" s="82"/>
      <c r="UAA263" s="82"/>
      <c r="UAB263" s="82"/>
      <c r="UAC263" s="82"/>
      <c r="UAD263" s="82"/>
      <c r="UAE263" s="82"/>
      <c r="UAF263" s="82"/>
      <c r="UAG263" s="82"/>
      <c r="UAH263" s="82"/>
      <c r="UAI263" s="82"/>
      <c r="UAJ263" s="82"/>
      <c r="UAK263" s="82"/>
      <c r="UAL263" s="82"/>
      <c r="UAM263" s="82"/>
      <c r="UAN263" s="82"/>
      <c r="UAO263" s="82"/>
      <c r="UAP263" s="82"/>
      <c r="UAQ263" s="82"/>
      <c r="UAR263" s="82"/>
      <c r="UAS263" s="82"/>
      <c r="UAT263" s="82"/>
      <c r="UAU263" s="82"/>
      <c r="UAV263" s="82"/>
      <c r="UAW263" s="82"/>
      <c r="UAX263" s="82"/>
      <c r="UAY263" s="82"/>
      <c r="UAZ263" s="82"/>
      <c r="UBA263" s="82"/>
      <c r="UBB263" s="82"/>
      <c r="UBC263" s="82"/>
      <c r="UBD263" s="82"/>
      <c r="UBE263" s="82"/>
      <c r="UBF263" s="82"/>
      <c r="UBG263" s="82"/>
      <c r="UBH263" s="82"/>
      <c r="UBI263" s="82"/>
      <c r="UBJ263" s="82"/>
      <c r="UBK263" s="82"/>
      <c r="UBL263" s="82"/>
      <c r="UBM263" s="82"/>
      <c r="UBN263" s="82"/>
      <c r="UBO263" s="82"/>
      <c r="UBP263" s="82"/>
      <c r="UBQ263" s="82"/>
      <c r="UBR263" s="82"/>
      <c r="UBS263" s="82"/>
      <c r="UBT263" s="82"/>
      <c r="UBU263" s="82"/>
      <c r="UBV263" s="82"/>
      <c r="UBW263" s="82"/>
      <c r="UBX263" s="82"/>
      <c r="UBY263" s="82"/>
      <c r="UBZ263" s="82"/>
      <c r="UCA263" s="82"/>
      <c r="UCB263" s="82"/>
      <c r="UCC263" s="82"/>
      <c r="UCD263" s="82"/>
      <c r="UCE263" s="82"/>
      <c r="UCF263" s="82"/>
      <c r="UCG263" s="82"/>
      <c r="UCH263" s="82"/>
      <c r="UCI263" s="82"/>
      <c r="UCJ263" s="82"/>
      <c r="UCK263" s="82"/>
      <c r="UCL263" s="82"/>
      <c r="UCM263" s="82"/>
      <c r="UCN263" s="82"/>
      <c r="UCO263" s="82"/>
      <c r="UCP263" s="82"/>
      <c r="UCQ263" s="82"/>
      <c r="UCR263" s="82"/>
      <c r="UCS263" s="82"/>
      <c r="UCT263" s="82"/>
      <c r="UCU263" s="82"/>
      <c r="UCV263" s="82"/>
      <c r="UCW263" s="82"/>
      <c r="UCX263" s="82"/>
      <c r="UCY263" s="82"/>
      <c r="UCZ263" s="82"/>
      <c r="UDA263" s="82"/>
      <c r="UDB263" s="82"/>
      <c r="UDC263" s="82"/>
      <c r="UDD263" s="82"/>
      <c r="UDE263" s="82"/>
      <c r="UDF263" s="82"/>
      <c r="UDG263" s="82"/>
      <c r="UDH263" s="82"/>
      <c r="UDI263" s="82"/>
      <c r="UDJ263" s="82"/>
      <c r="UDK263" s="82"/>
      <c r="UDL263" s="82"/>
      <c r="UDM263" s="82"/>
      <c r="UDN263" s="82"/>
      <c r="UDO263" s="82"/>
      <c r="UDP263" s="82"/>
      <c r="UDQ263" s="82"/>
      <c r="UDR263" s="82"/>
      <c r="UDS263" s="82"/>
      <c r="UDT263" s="82"/>
      <c r="UDU263" s="82"/>
      <c r="UDV263" s="82"/>
      <c r="UDW263" s="82"/>
      <c r="UDX263" s="82"/>
      <c r="UDY263" s="82"/>
      <c r="UDZ263" s="82"/>
      <c r="UEA263" s="82"/>
      <c r="UEB263" s="82"/>
      <c r="UEC263" s="82"/>
      <c r="UED263" s="82"/>
      <c r="UEE263" s="82"/>
      <c r="UEF263" s="82"/>
      <c r="UEG263" s="82"/>
      <c r="UEH263" s="82"/>
      <c r="UEI263" s="82"/>
      <c r="UEJ263" s="82"/>
      <c r="UEK263" s="82"/>
      <c r="UEL263" s="82"/>
      <c r="UEM263" s="82"/>
      <c r="UEN263" s="82"/>
      <c r="UEO263" s="82"/>
      <c r="UEP263" s="82"/>
      <c r="UEQ263" s="82"/>
      <c r="UER263" s="82"/>
      <c r="UES263" s="82"/>
      <c r="UET263" s="82"/>
      <c r="UEU263" s="82"/>
      <c r="UEV263" s="82"/>
      <c r="UEW263" s="82"/>
      <c r="UEX263" s="82"/>
      <c r="UEY263" s="82"/>
      <c r="UEZ263" s="82"/>
      <c r="UFA263" s="82"/>
      <c r="UFB263" s="82"/>
      <c r="UFC263" s="82"/>
      <c r="UFD263" s="82"/>
      <c r="UFE263" s="82"/>
      <c r="UFF263" s="82"/>
      <c r="UFG263" s="82"/>
      <c r="UFH263" s="82"/>
      <c r="UFI263" s="82"/>
      <c r="UFJ263" s="82"/>
      <c r="UFK263" s="82"/>
      <c r="UFL263" s="82"/>
      <c r="UFM263" s="82"/>
      <c r="UFN263" s="82"/>
      <c r="UFO263" s="82"/>
      <c r="UFP263" s="82"/>
      <c r="UFQ263" s="82"/>
      <c r="UFR263" s="82"/>
      <c r="UFS263" s="82"/>
      <c r="UFT263" s="82"/>
      <c r="UFU263" s="82"/>
      <c r="UFV263" s="82"/>
      <c r="UFW263" s="82"/>
      <c r="UFX263" s="82"/>
      <c r="UFY263" s="82"/>
      <c r="UFZ263" s="82"/>
      <c r="UGA263" s="82"/>
      <c r="UGB263" s="82"/>
      <c r="UGC263" s="82"/>
      <c r="UGD263" s="82"/>
      <c r="UGE263" s="82"/>
      <c r="UGF263" s="82"/>
      <c r="UGG263" s="82"/>
      <c r="UGH263" s="82"/>
      <c r="UGI263" s="82"/>
      <c r="UGJ263" s="82"/>
      <c r="UGK263" s="82"/>
      <c r="UGL263" s="82"/>
      <c r="UGM263" s="82"/>
      <c r="UGN263" s="82"/>
      <c r="UGO263" s="82"/>
      <c r="UGP263" s="82"/>
      <c r="UGQ263" s="82"/>
      <c r="UGR263" s="82"/>
      <c r="UGS263" s="82"/>
      <c r="UGT263" s="82"/>
      <c r="UGU263" s="82"/>
      <c r="UGV263" s="82"/>
      <c r="UGW263" s="82"/>
      <c r="UGX263" s="82"/>
      <c r="UGY263" s="82"/>
      <c r="UGZ263" s="82"/>
      <c r="UHA263" s="82"/>
      <c r="UHB263" s="82"/>
      <c r="UHC263" s="82"/>
      <c r="UHD263" s="82"/>
      <c r="UHE263" s="82"/>
      <c r="UHF263" s="82"/>
      <c r="UHG263" s="82"/>
      <c r="UHH263" s="82"/>
      <c r="UHI263" s="82"/>
      <c r="UHJ263" s="82"/>
      <c r="UHK263" s="82"/>
      <c r="UHL263" s="82"/>
      <c r="UHM263" s="82"/>
      <c r="UHN263" s="82"/>
      <c r="UHO263" s="82"/>
      <c r="UHP263" s="82"/>
      <c r="UHQ263" s="82"/>
      <c r="UHR263" s="82"/>
      <c r="UHS263" s="82"/>
      <c r="UHT263" s="82"/>
      <c r="UHU263" s="82"/>
      <c r="UHV263" s="82"/>
      <c r="UHW263" s="82"/>
      <c r="UHX263" s="82"/>
      <c r="UHY263" s="82"/>
      <c r="UHZ263" s="82"/>
      <c r="UIA263" s="82"/>
      <c r="UIB263" s="82"/>
      <c r="UIC263" s="82"/>
      <c r="UID263" s="82"/>
      <c r="UIE263" s="82"/>
      <c r="UIF263" s="82"/>
      <c r="UIG263" s="82"/>
      <c r="UIH263" s="82"/>
      <c r="UII263" s="82"/>
      <c r="UIJ263" s="82"/>
      <c r="UIK263" s="82"/>
      <c r="UIL263" s="82"/>
      <c r="UIM263" s="82"/>
      <c r="UIN263" s="82"/>
      <c r="UIO263" s="82"/>
      <c r="UIP263" s="82"/>
      <c r="UIQ263" s="82"/>
      <c r="UIR263" s="82"/>
      <c r="UIS263" s="82"/>
      <c r="UIT263" s="82"/>
      <c r="UIU263" s="82"/>
      <c r="UIV263" s="82"/>
      <c r="UIW263" s="82"/>
      <c r="UIX263" s="82"/>
      <c r="UIY263" s="82"/>
      <c r="UIZ263" s="82"/>
      <c r="UJA263" s="82"/>
      <c r="UJB263" s="82"/>
      <c r="UJC263" s="82"/>
      <c r="UJD263" s="82"/>
      <c r="UJE263" s="82"/>
      <c r="UJF263" s="82"/>
      <c r="UJG263" s="82"/>
      <c r="UJH263" s="82"/>
      <c r="UJI263" s="82"/>
      <c r="UJJ263" s="82"/>
      <c r="UJK263" s="82"/>
      <c r="UJL263" s="82"/>
      <c r="UJM263" s="82"/>
      <c r="UJN263" s="82"/>
      <c r="UJO263" s="82"/>
      <c r="UJP263" s="82"/>
      <c r="UJQ263" s="82"/>
      <c r="UJR263" s="82"/>
      <c r="UJS263" s="82"/>
      <c r="UJT263" s="82"/>
      <c r="UJU263" s="82"/>
      <c r="UJV263" s="82"/>
      <c r="UJW263" s="82"/>
      <c r="UJX263" s="82"/>
      <c r="UJY263" s="82"/>
      <c r="UJZ263" s="82"/>
      <c r="UKA263" s="82"/>
      <c r="UKB263" s="82"/>
      <c r="UKC263" s="82"/>
      <c r="UKD263" s="82"/>
      <c r="UKE263" s="82"/>
      <c r="UKF263" s="82"/>
      <c r="UKG263" s="82"/>
      <c r="UKH263" s="82"/>
      <c r="UKI263" s="82"/>
      <c r="UKJ263" s="82"/>
      <c r="UKK263" s="82"/>
      <c r="UKL263" s="82"/>
      <c r="UKM263" s="82"/>
      <c r="UKN263" s="82"/>
      <c r="UKO263" s="82"/>
      <c r="UKP263" s="82"/>
      <c r="UKQ263" s="82"/>
      <c r="UKR263" s="82"/>
      <c r="UKS263" s="82"/>
      <c r="UKT263" s="82"/>
      <c r="UKU263" s="82"/>
      <c r="UKV263" s="82"/>
      <c r="UKW263" s="82"/>
      <c r="UKX263" s="82"/>
      <c r="UKY263" s="82"/>
      <c r="UKZ263" s="82"/>
      <c r="ULA263" s="82"/>
      <c r="ULB263" s="82"/>
      <c r="ULC263" s="82"/>
      <c r="ULD263" s="82"/>
      <c r="ULE263" s="82"/>
      <c r="ULF263" s="82"/>
      <c r="ULG263" s="82"/>
      <c r="ULH263" s="82"/>
      <c r="ULI263" s="82"/>
      <c r="ULJ263" s="82"/>
      <c r="ULK263" s="82"/>
      <c r="ULL263" s="82"/>
      <c r="ULM263" s="82"/>
      <c r="ULN263" s="82"/>
      <c r="ULO263" s="82"/>
      <c r="ULP263" s="82"/>
      <c r="ULQ263" s="82"/>
      <c r="ULR263" s="82"/>
      <c r="ULS263" s="82"/>
      <c r="ULT263" s="82"/>
      <c r="ULU263" s="82"/>
      <c r="ULV263" s="82"/>
      <c r="ULW263" s="82"/>
      <c r="ULX263" s="82"/>
      <c r="ULY263" s="82"/>
      <c r="ULZ263" s="82"/>
      <c r="UMA263" s="82"/>
      <c r="UMB263" s="82"/>
      <c r="UMC263" s="82"/>
      <c r="UMD263" s="82"/>
      <c r="UME263" s="82"/>
      <c r="UMF263" s="82"/>
      <c r="UMG263" s="82"/>
      <c r="UMH263" s="82"/>
      <c r="UMI263" s="82"/>
      <c r="UMJ263" s="82"/>
      <c r="UMK263" s="82"/>
      <c r="UML263" s="82"/>
      <c r="UMM263" s="82"/>
      <c r="UMN263" s="82"/>
      <c r="UMO263" s="82"/>
      <c r="UMP263" s="82"/>
      <c r="UMQ263" s="82"/>
      <c r="UMR263" s="82"/>
      <c r="UMS263" s="82"/>
      <c r="UMT263" s="82"/>
      <c r="UMU263" s="82"/>
      <c r="UMV263" s="82"/>
      <c r="UMW263" s="82"/>
      <c r="UMX263" s="82"/>
      <c r="UMY263" s="82"/>
      <c r="UMZ263" s="82"/>
      <c r="UNA263" s="82"/>
      <c r="UNB263" s="82"/>
      <c r="UNC263" s="82"/>
      <c r="UND263" s="82"/>
      <c r="UNE263" s="82"/>
      <c r="UNF263" s="82"/>
      <c r="UNG263" s="82"/>
      <c r="UNH263" s="82"/>
      <c r="UNI263" s="82"/>
      <c r="UNJ263" s="82"/>
      <c r="UNK263" s="82"/>
      <c r="UNL263" s="82"/>
      <c r="UNM263" s="82"/>
      <c r="UNN263" s="82"/>
      <c r="UNO263" s="82"/>
      <c r="UNP263" s="82"/>
      <c r="UNQ263" s="82"/>
      <c r="UNR263" s="82"/>
      <c r="UNS263" s="82"/>
      <c r="UNT263" s="82"/>
      <c r="UNU263" s="82"/>
      <c r="UNV263" s="82"/>
      <c r="UNW263" s="82"/>
      <c r="UNX263" s="82"/>
      <c r="UNY263" s="82"/>
      <c r="UNZ263" s="82"/>
      <c r="UOA263" s="82"/>
      <c r="UOB263" s="82"/>
      <c r="UOC263" s="82"/>
      <c r="UOD263" s="82"/>
      <c r="UOE263" s="82"/>
      <c r="UOF263" s="82"/>
      <c r="UOG263" s="82"/>
      <c r="UOH263" s="82"/>
      <c r="UOI263" s="82"/>
      <c r="UOJ263" s="82"/>
      <c r="UOK263" s="82"/>
      <c r="UOL263" s="82"/>
      <c r="UOM263" s="82"/>
      <c r="UON263" s="82"/>
      <c r="UOO263" s="82"/>
      <c r="UOP263" s="82"/>
      <c r="UOQ263" s="82"/>
      <c r="UOR263" s="82"/>
      <c r="UOS263" s="82"/>
      <c r="UOT263" s="82"/>
      <c r="UOU263" s="82"/>
      <c r="UOV263" s="82"/>
      <c r="UOW263" s="82"/>
      <c r="UOX263" s="82"/>
      <c r="UOY263" s="82"/>
      <c r="UOZ263" s="82"/>
      <c r="UPA263" s="82"/>
      <c r="UPB263" s="82"/>
      <c r="UPC263" s="82"/>
      <c r="UPD263" s="82"/>
      <c r="UPE263" s="82"/>
      <c r="UPF263" s="82"/>
      <c r="UPG263" s="82"/>
      <c r="UPH263" s="82"/>
      <c r="UPI263" s="82"/>
      <c r="UPJ263" s="82"/>
      <c r="UPK263" s="82"/>
      <c r="UPL263" s="82"/>
      <c r="UPM263" s="82"/>
      <c r="UPN263" s="82"/>
      <c r="UPO263" s="82"/>
      <c r="UPP263" s="82"/>
      <c r="UPQ263" s="82"/>
      <c r="UPR263" s="82"/>
      <c r="UPS263" s="82"/>
      <c r="UPT263" s="82"/>
      <c r="UPU263" s="82"/>
      <c r="UPV263" s="82"/>
      <c r="UPW263" s="82"/>
      <c r="UPX263" s="82"/>
      <c r="UPY263" s="82"/>
      <c r="UPZ263" s="82"/>
      <c r="UQA263" s="82"/>
      <c r="UQB263" s="82"/>
      <c r="UQC263" s="82"/>
      <c r="UQD263" s="82"/>
      <c r="UQE263" s="82"/>
      <c r="UQF263" s="82"/>
      <c r="UQG263" s="82"/>
      <c r="UQH263" s="82"/>
      <c r="UQI263" s="82"/>
      <c r="UQJ263" s="82"/>
      <c r="UQK263" s="82"/>
      <c r="UQL263" s="82"/>
      <c r="UQM263" s="82"/>
      <c r="UQN263" s="82"/>
      <c r="UQO263" s="82"/>
      <c r="UQP263" s="82"/>
      <c r="UQQ263" s="82"/>
      <c r="UQR263" s="82"/>
      <c r="UQS263" s="82"/>
      <c r="UQT263" s="82"/>
      <c r="UQU263" s="82"/>
      <c r="UQV263" s="82"/>
      <c r="UQW263" s="82"/>
      <c r="UQX263" s="82"/>
      <c r="UQY263" s="82"/>
      <c r="UQZ263" s="82"/>
      <c r="URA263" s="82"/>
      <c r="URB263" s="82"/>
      <c r="URC263" s="82"/>
      <c r="URD263" s="82"/>
      <c r="URE263" s="82"/>
      <c r="URF263" s="82"/>
      <c r="URG263" s="82"/>
      <c r="URH263" s="82"/>
      <c r="URI263" s="82"/>
      <c r="URJ263" s="82"/>
      <c r="URK263" s="82"/>
      <c r="URL263" s="82"/>
      <c r="URM263" s="82"/>
      <c r="URN263" s="82"/>
      <c r="URO263" s="82"/>
      <c r="URP263" s="82"/>
      <c r="URQ263" s="82"/>
      <c r="URR263" s="82"/>
      <c r="URS263" s="82"/>
      <c r="URT263" s="82"/>
      <c r="URU263" s="82"/>
      <c r="URV263" s="82"/>
      <c r="URW263" s="82"/>
      <c r="URX263" s="82"/>
      <c r="URY263" s="82"/>
      <c r="URZ263" s="82"/>
      <c r="USA263" s="82"/>
      <c r="USB263" s="82"/>
      <c r="USC263" s="82"/>
      <c r="USD263" s="82"/>
      <c r="USE263" s="82"/>
      <c r="USF263" s="82"/>
      <c r="USG263" s="82"/>
      <c r="USH263" s="82"/>
      <c r="USI263" s="82"/>
      <c r="USJ263" s="82"/>
      <c r="USK263" s="82"/>
      <c r="USL263" s="82"/>
      <c r="USM263" s="82"/>
      <c r="USN263" s="82"/>
      <c r="USO263" s="82"/>
      <c r="USP263" s="82"/>
      <c r="USQ263" s="82"/>
      <c r="USR263" s="82"/>
      <c r="USS263" s="82"/>
      <c r="UST263" s="82"/>
      <c r="USU263" s="82"/>
      <c r="USV263" s="82"/>
      <c r="USW263" s="82"/>
      <c r="USX263" s="82"/>
      <c r="USY263" s="82"/>
      <c r="USZ263" s="82"/>
      <c r="UTA263" s="82"/>
      <c r="UTB263" s="82"/>
      <c r="UTC263" s="82"/>
      <c r="UTD263" s="82"/>
      <c r="UTE263" s="82"/>
      <c r="UTF263" s="82"/>
      <c r="UTG263" s="82"/>
      <c r="UTH263" s="82"/>
      <c r="UTI263" s="82"/>
      <c r="UTJ263" s="82"/>
      <c r="UTK263" s="82"/>
      <c r="UTL263" s="82"/>
      <c r="UTM263" s="82"/>
      <c r="UTN263" s="82"/>
      <c r="UTO263" s="82"/>
      <c r="UTP263" s="82"/>
      <c r="UTQ263" s="82"/>
      <c r="UTR263" s="82"/>
      <c r="UTS263" s="82"/>
      <c r="UTT263" s="82"/>
      <c r="UTU263" s="82"/>
      <c r="UTV263" s="82"/>
      <c r="UTW263" s="82"/>
      <c r="UTX263" s="82"/>
      <c r="UTY263" s="82"/>
      <c r="UTZ263" s="82"/>
      <c r="UUA263" s="82"/>
      <c r="UUB263" s="82"/>
      <c r="UUC263" s="82"/>
      <c r="UUD263" s="82"/>
      <c r="UUE263" s="82"/>
      <c r="UUF263" s="82"/>
      <c r="UUG263" s="82"/>
      <c r="UUH263" s="82"/>
      <c r="UUI263" s="82"/>
      <c r="UUJ263" s="82"/>
      <c r="UUK263" s="82"/>
      <c r="UUL263" s="82"/>
      <c r="UUM263" s="82"/>
      <c r="UUN263" s="82"/>
      <c r="UUO263" s="82"/>
      <c r="UUP263" s="82"/>
      <c r="UUQ263" s="82"/>
      <c r="UUR263" s="82"/>
      <c r="UUS263" s="82"/>
      <c r="UUT263" s="82"/>
      <c r="UUU263" s="82"/>
      <c r="UUV263" s="82"/>
      <c r="UUW263" s="82"/>
      <c r="UUX263" s="82"/>
      <c r="UUY263" s="82"/>
      <c r="UUZ263" s="82"/>
      <c r="UVA263" s="82"/>
      <c r="UVB263" s="82"/>
      <c r="UVC263" s="82"/>
      <c r="UVD263" s="82"/>
      <c r="UVE263" s="82"/>
      <c r="UVF263" s="82"/>
      <c r="UVG263" s="82"/>
      <c r="UVH263" s="82"/>
      <c r="UVI263" s="82"/>
      <c r="UVJ263" s="82"/>
      <c r="UVK263" s="82"/>
      <c r="UVL263" s="82"/>
      <c r="UVM263" s="82"/>
      <c r="UVN263" s="82"/>
      <c r="UVO263" s="82"/>
      <c r="UVP263" s="82"/>
      <c r="UVQ263" s="82"/>
      <c r="UVR263" s="82"/>
      <c r="UVS263" s="82"/>
      <c r="UVT263" s="82"/>
      <c r="UVU263" s="82"/>
      <c r="UVV263" s="82"/>
      <c r="UVW263" s="82"/>
      <c r="UVX263" s="82"/>
      <c r="UVY263" s="82"/>
      <c r="UVZ263" s="82"/>
      <c r="UWA263" s="82"/>
      <c r="UWB263" s="82"/>
      <c r="UWC263" s="82"/>
      <c r="UWD263" s="82"/>
      <c r="UWE263" s="82"/>
      <c r="UWF263" s="82"/>
      <c r="UWG263" s="82"/>
      <c r="UWH263" s="82"/>
      <c r="UWI263" s="82"/>
      <c r="UWJ263" s="82"/>
      <c r="UWK263" s="82"/>
      <c r="UWL263" s="82"/>
      <c r="UWM263" s="82"/>
      <c r="UWN263" s="82"/>
      <c r="UWO263" s="82"/>
      <c r="UWP263" s="82"/>
      <c r="UWQ263" s="82"/>
      <c r="UWR263" s="82"/>
      <c r="UWS263" s="82"/>
      <c r="UWT263" s="82"/>
      <c r="UWU263" s="82"/>
      <c r="UWV263" s="82"/>
      <c r="UWW263" s="82"/>
      <c r="UWX263" s="82"/>
      <c r="UWY263" s="82"/>
      <c r="UWZ263" s="82"/>
      <c r="UXA263" s="82"/>
      <c r="UXB263" s="82"/>
      <c r="UXC263" s="82"/>
      <c r="UXD263" s="82"/>
      <c r="UXE263" s="82"/>
      <c r="UXF263" s="82"/>
      <c r="UXG263" s="82"/>
      <c r="UXH263" s="82"/>
      <c r="UXI263" s="82"/>
      <c r="UXJ263" s="82"/>
      <c r="UXK263" s="82"/>
      <c r="UXL263" s="82"/>
      <c r="UXM263" s="82"/>
      <c r="UXN263" s="82"/>
      <c r="UXO263" s="82"/>
      <c r="UXP263" s="82"/>
      <c r="UXQ263" s="82"/>
      <c r="UXR263" s="82"/>
      <c r="UXS263" s="82"/>
      <c r="UXT263" s="82"/>
      <c r="UXU263" s="82"/>
      <c r="UXV263" s="82"/>
      <c r="UXW263" s="82"/>
      <c r="UXX263" s="82"/>
      <c r="UXY263" s="82"/>
      <c r="UXZ263" s="82"/>
      <c r="UYA263" s="82"/>
      <c r="UYB263" s="82"/>
      <c r="UYC263" s="82"/>
      <c r="UYD263" s="82"/>
      <c r="UYE263" s="82"/>
      <c r="UYF263" s="82"/>
      <c r="UYG263" s="82"/>
      <c r="UYH263" s="82"/>
      <c r="UYI263" s="82"/>
      <c r="UYJ263" s="82"/>
      <c r="UYK263" s="82"/>
      <c r="UYL263" s="82"/>
      <c r="UYM263" s="82"/>
      <c r="UYN263" s="82"/>
      <c r="UYO263" s="82"/>
      <c r="UYP263" s="82"/>
      <c r="UYQ263" s="82"/>
      <c r="UYR263" s="82"/>
      <c r="UYS263" s="82"/>
      <c r="UYT263" s="82"/>
      <c r="UYU263" s="82"/>
      <c r="UYV263" s="82"/>
      <c r="UYW263" s="82"/>
      <c r="UYX263" s="82"/>
      <c r="UYY263" s="82"/>
      <c r="UYZ263" s="82"/>
      <c r="UZA263" s="82"/>
      <c r="UZB263" s="82"/>
      <c r="UZC263" s="82"/>
      <c r="UZD263" s="82"/>
      <c r="UZE263" s="82"/>
      <c r="UZF263" s="82"/>
      <c r="UZG263" s="82"/>
      <c r="UZH263" s="82"/>
      <c r="UZI263" s="82"/>
      <c r="UZJ263" s="82"/>
      <c r="UZK263" s="82"/>
      <c r="UZL263" s="82"/>
      <c r="UZM263" s="82"/>
      <c r="UZN263" s="82"/>
      <c r="UZO263" s="82"/>
      <c r="UZP263" s="82"/>
      <c r="UZQ263" s="82"/>
      <c r="UZR263" s="82"/>
      <c r="UZS263" s="82"/>
      <c r="UZT263" s="82"/>
      <c r="UZU263" s="82"/>
      <c r="UZV263" s="82"/>
      <c r="UZW263" s="82"/>
      <c r="UZX263" s="82"/>
      <c r="UZY263" s="82"/>
      <c r="UZZ263" s="82"/>
      <c r="VAA263" s="82"/>
      <c r="VAB263" s="82"/>
      <c r="VAC263" s="82"/>
      <c r="VAD263" s="82"/>
      <c r="VAE263" s="82"/>
      <c r="VAF263" s="82"/>
      <c r="VAG263" s="82"/>
      <c r="VAH263" s="82"/>
      <c r="VAI263" s="82"/>
      <c r="VAJ263" s="82"/>
      <c r="VAK263" s="82"/>
      <c r="VAL263" s="82"/>
      <c r="VAM263" s="82"/>
      <c r="VAN263" s="82"/>
      <c r="VAO263" s="82"/>
      <c r="VAP263" s="82"/>
      <c r="VAQ263" s="82"/>
      <c r="VAR263" s="82"/>
      <c r="VAS263" s="82"/>
      <c r="VAT263" s="82"/>
      <c r="VAU263" s="82"/>
      <c r="VAV263" s="82"/>
      <c r="VAW263" s="82"/>
      <c r="VAX263" s="82"/>
      <c r="VAY263" s="82"/>
      <c r="VAZ263" s="82"/>
      <c r="VBA263" s="82"/>
      <c r="VBB263" s="82"/>
      <c r="VBC263" s="82"/>
      <c r="VBD263" s="82"/>
      <c r="VBE263" s="82"/>
      <c r="VBF263" s="82"/>
      <c r="VBG263" s="82"/>
      <c r="VBH263" s="82"/>
      <c r="VBI263" s="82"/>
      <c r="VBJ263" s="82"/>
      <c r="VBK263" s="82"/>
      <c r="VBL263" s="82"/>
      <c r="VBM263" s="82"/>
      <c r="VBN263" s="82"/>
      <c r="VBO263" s="82"/>
      <c r="VBP263" s="82"/>
      <c r="VBQ263" s="82"/>
      <c r="VBR263" s="82"/>
      <c r="VBS263" s="82"/>
      <c r="VBT263" s="82"/>
      <c r="VBU263" s="82"/>
      <c r="VBV263" s="82"/>
      <c r="VBW263" s="82"/>
      <c r="VBX263" s="82"/>
      <c r="VBY263" s="82"/>
      <c r="VBZ263" s="82"/>
      <c r="VCA263" s="82"/>
      <c r="VCB263" s="82"/>
      <c r="VCC263" s="82"/>
      <c r="VCD263" s="82"/>
      <c r="VCE263" s="82"/>
      <c r="VCF263" s="82"/>
      <c r="VCG263" s="82"/>
      <c r="VCH263" s="82"/>
      <c r="VCI263" s="82"/>
      <c r="VCJ263" s="82"/>
      <c r="VCK263" s="82"/>
      <c r="VCL263" s="82"/>
      <c r="VCM263" s="82"/>
      <c r="VCN263" s="82"/>
      <c r="VCO263" s="82"/>
      <c r="VCP263" s="82"/>
      <c r="VCQ263" s="82"/>
      <c r="VCR263" s="82"/>
      <c r="VCS263" s="82"/>
      <c r="VCT263" s="82"/>
      <c r="VCU263" s="82"/>
      <c r="VCV263" s="82"/>
      <c r="VCW263" s="82"/>
      <c r="VCX263" s="82"/>
      <c r="VCY263" s="82"/>
      <c r="VCZ263" s="82"/>
      <c r="VDA263" s="82"/>
      <c r="VDB263" s="82"/>
      <c r="VDC263" s="82"/>
      <c r="VDD263" s="82"/>
      <c r="VDE263" s="82"/>
      <c r="VDF263" s="82"/>
      <c r="VDG263" s="82"/>
      <c r="VDH263" s="82"/>
      <c r="VDI263" s="82"/>
      <c r="VDJ263" s="82"/>
      <c r="VDK263" s="82"/>
      <c r="VDL263" s="82"/>
      <c r="VDM263" s="82"/>
      <c r="VDN263" s="82"/>
      <c r="VDO263" s="82"/>
      <c r="VDP263" s="82"/>
      <c r="VDQ263" s="82"/>
      <c r="VDR263" s="82"/>
      <c r="VDS263" s="82"/>
      <c r="VDT263" s="82"/>
      <c r="VDU263" s="82"/>
      <c r="VDV263" s="82"/>
      <c r="VDW263" s="82"/>
      <c r="VDX263" s="82"/>
      <c r="VDY263" s="82"/>
      <c r="VDZ263" s="82"/>
      <c r="VEA263" s="82"/>
      <c r="VEB263" s="82"/>
      <c r="VEC263" s="82"/>
      <c r="VED263" s="82"/>
      <c r="VEE263" s="82"/>
      <c r="VEF263" s="82"/>
      <c r="VEG263" s="82"/>
      <c r="VEH263" s="82"/>
      <c r="VEI263" s="82"/>
      <c r="VEJ263" s="82"/>
      <c r="VEK263" s="82"/>
      <c r="VEL263" s="82"/>
      <c r="VEM263" s="82"/>
      <c r="VEN263" s="82"/>
      <c r="VEO263" s="82"/>
      <c r="VEP263" s="82"/>
      <c r="VEQ263" s="82"/>
      <c r="VER263" s="82"/>
      <c r="VES263" s="82"/>
      <c r="VET263" s="82"/>
      <c r="VEU263" s="82"/>
      <c r="VEV263" s="82"/>
      <c r="VEW263" s="82"/>
      <c r="VEX263" s="82"/>
      <c r="VEY263" s="82"/>
      <c r="VEZ263" s="82"/>
      <c r="VFA263" s="82"/>
      <c r="VFB263" s="82"/>
      <c r="VFC263" s="82"/>
      <c r="VFD263" s="82"/>
      <c r="VFE263" s="82"/>
      <c r="VFF263" s="82"/>
      <c r="VFG263" s="82"/>
      <c r="VFH263" s="82"/>
      <c r="VFI263" s="82"/>
      <c r="VFJ263" s="82"/>
      <c r="VFK263" s="82"/>
      <c r="VFL263" s="82"/>
      <c r="VFM263" s="82"/>
      <c r="VFN263" s="82"/>
      <c r="VFO263" s="82"/>
      <c r="VFP263" s="82"/>
      <c r="VFQ263" s="82"/>
      <c r="VFR263" s="82"/>
      <c r="VFS263" s="82"/>
      <c r="VFT263" s="82"/>
      <c r="VFU263" s="82"/>
      <c r="VFV263" s="82"/>
      <c r="VFW263" s="82"/>
      <c r="VFX263" s="82"/>
      <c r="VFY263" s="82"/>
      <c r="VFZ263" s="82"/>
      <c r="VGA263" s="82"/>
      <c r="VGB263" s="82"/>
      <c r="VGC263" s="82"/>
      <c r="VGD263" s="82"/>
      <c r="VGE263" s="82"/>
      <c r="VGF263" s="82"/>
      <c r="VGG263" s="82"/>
      <c r="VGH263" s="82"/>
      <c r="VGI263" s="82"/>
      <c r="VGJ263" s="82"/>
      <c r="VGK263" s="82"/>
      <c r="VGL263" s="82"/>
      <c r="VGM263" s="82"/>
      <c r="VGN263" s="82"/>
      <c r="VGO263" s="82"/>
      <c r="VGP263" s="82"/>
      <c r="VGQ263" s="82"/>
      <c r="VGR263" s="82"/>
      <c r="VGS263" s="82"/>
      <c r="VGT263" s="82"/>
      <c r="VGU263" s="82"/>
      <c r="VGV263" s="82"/>
      <c r="VGW263" s="82"/>
      <c r="VGX263" s="82"/>
      <c r="VGY263" s="82"/>
      <c r="VGZ263" s="82"/>
      <c r="VHA263" s="82"/>
      <c r="VHB263" s="82"/>
      <c r="VHC263" s="82"/>
      <c r="VHD263" s="82"/>
      <c r="VHE263" s="82"/>
      <c r="VHF263" s="82"/>
      <c r="VHG263" s="82"/>
      <c r="VHH263" s="82"/>
      <c r="VHI263" s="82"/>
      <c r="VHJ263" s="82"/>
      <c r="VHK263" s="82"/>
      <c r="VHL263" s="82"/>
      <c r="VHM263" s="82"/>
      <c r="VHN263" s="82"/>
      <c r="VHO263" s="82"/>
      <c r="VHP263" s="82"/>
      <c r="VHQ263" s="82"/>
      <c r="VHR263" s="82"/>
      <c r="VHS263" s="82"/>
      <c r="VHT263" s="82"/>
      <c r="VHU263" s="82"/>
      <c r="VHV263" s="82"/>
      <c r="VHW263" s="82"/>
      <c r="VHX263" s="82"/>
      <c r="VHY263" s="82"/>
      <c r="VHZ263" s="82"/>
      <c r="VIA263" s="82"/>
      <c r="VIB263" s="82"/>
      <c r="VIC263" s="82"/>
      <c r="VID263" s="82"/>
      <c r="VIE263" s="82"/>
      <c r="VIF263" s="82"/>
      <c r="VIG263" s="82"/>
      <c r="VIH263" s="82"/>
      <c r="VII263" s="82"/>
      <c r="VIJ263" s="82"/>
      <c r="VIK263" s="82"/>
      <c r="VIL263" s="82"/>
      <c r="VIM263" s="82"/>
      <c r="VIN263" s="82"/>
      <c r="VIO263" s="82"/>
      <c r="VIP263" s="82"/>
      <c r="VIQ263" s="82"/>
      <c r="VIR263" s="82"/>
      <c r="VIS263" s="82"/>
      <c r="VIT263" s="82"/>
      <c r="VIU263" s="82"/>
      <c r="VIV263" s="82"/>
      <c r="VIW263" s="82"/>
      <c r="VIX263" s="82"/>
      <c r="VIY263" s="82"/>
      <c r="VIZ263" s="82"/>
      <c r="VJA263" s="82"/>
      <c r="VJB263" s="82"/>
      <c r="VJC263" s="82"/>
      <c r="VJD263" s="82"/>
      <c r="VJE263" s="82"/>
      <c r="VJF263" s="82"/>
      <c r="VJG263" s="82"/>
      <c r="VJH263" s="82"/>
      <c r="VJI263" s="82"/>
      <c r="VJJ263" s="82"/>
      <c r="VJK263" s="82"/>
      <c r="VJL263" s="82"/>
      <c r="VJM263" s="82"/>
      <c r="VJN263" s="82"/>
      <c r="VJO263" s="82"/>
      <c r="VJP263" s="82"/>
      <c r="VJQ263" s="82"/>
      <c r="VJR263" s="82"/>
      <c r="VJS263" s="82"/>
      <c r="VJT263" s="82"/>
      <c r="VJU263" s="82"/>
      <c r="VJV263" s="82"/>
      <c r="VJW263" s="82"/>
      <c r="VJX263" s="82"/>
      <c r="VJY263" s="82"/>
      <c r="VJZ263" s="82"/>
      <c r="VKA263" s="82"/>
      <c r="VKB263" s="82"/>
      <c r="VKC263" s="82"/>
      <c r="VKD263" s="82"/>
      <c r="VKE263" s="82"/>
      <c r="VKF263" s="82"/>
      <c r="VKG263" s="82"/>
      <c r="VKH263" s="82"/>
      <c r="VKI263" s="82"/>
      <c r="VKJ263" s="82"/>
      <c r="VKK263" s="82"/>
      <c r="VKL263" s="82"/>
      <c r="VKM263" s="82"/>
      <c r="VKN263" s="82"/>
      <c r="VKO263" s="82"/>
      <c r="VKP263" s="82"/>
      <c r="VKQ263" s="82"/>
      <c r="VKR263" s="82"/>
      <c r="VKS263" s="82"/>
      <c r="VKT263" s="82"/>
      <c r="VKU263" s="82"/>
      <c r="VKV263" s="82"/>
      <c r="VKW263" s="82"/>
      <c r="VKX263" s="82"/>
      <c r="VKY263" s="82"/>
      <c r="VKZ263" s="82"/>
      <c r="VLA263" s="82"/>
      <c r="VLB263" s="82"/>
      <c r="VLC263" s="82"/>
      <c r="VLD263" s="82"/>
      <c r="VLE263" s="82"/>
      <c r="VLF263" s="82"/>
      <c r="VLG263" s="82"/>
      <c r="VLH263" s="82"/>
      <c r="VLI263" s="82"/>
      <c r="VLJ263" s="82"/>
      <c r="VLK263" s="82"/>
      <c r="VLL263" s="82"/>
      <c r="VLM263" s="82"/>
      <c r="VLN263" s="82"/>
      <c r="VLO263" s="82"/>
      <c r="VLP263" s="82"/>
      <c r="VLQ263" s="82"/>
      <c r="VLR263" s="82"/>
      <c r="VLS263" s="82"/>
      <c r="VLT263" s="82"/>
      <c r="VLU263" s="82"/>
      <c r="VLV263" s="82"/>
      <c r="VLW263" s="82"/>
      <c r="VLX263" s="82"/>
      <c r="VLY263" s="82"/>
      <c r="VLZ263" s="82"/>
      <c r="VMA263" s="82"/>
      <c r="VMB263" s="82"/>
      <c r="VMC263" s="82"/>
      <c r="VMD263" s="82"/>
      <c r="VME263" s="82"/>
      <c r="VMF263" s="82"/>
      <c r="VMG263" s="82"/>
      <c r="VMH263" s="82"/>
      <c r="VMI263" s="82"/>
      <c r="VMJ263" s="82"/>
      <c r="VMK263" s="82"/>
      <c r="VML263" s="82"/>
      <c r="VMM263" s="82"/>
      <c r="VMN263" s="82"/>
      <c r="VMO263" s="82"/>
      <c r="VMP263" s="82"/>
      <c r="VMQ263" s="82"/>
      <c r="VMR263" s="82"/>
      <c r="VMS263" s="82"/>
      <c r="VMT263" s="82"/>
      <c r="VMU263" s="82"/>
      <c r="VMV263" s="82"/>
      <c r="VMW263" s="82"/>
      <c r="VMX263" s="82"/>
      <c r="VMY263" s="82"/>
      <c r="VMZ263" s="82"/>
      <c r="VNA263" s="82"/>
      <c r="VNB263" s="82"/>
      <c r="VNC263" s="82"/>
      <c r="VND263" s="82"/>
      <c r="VNE263" s="82"/>
      <c r="VNF263" s="82"/>
      <c r="VNG263" s="82"/>
      <c r="VNH263" s="82"/>
      <c r="VNI263" s="82"/>
      <c r="VNJ263" s="82"/>
      <c r="VNK263" s="82"/>
      <c r="VNL263" s="82"/>
      <c r="VNM263" s="82"/>
      <c r="VNN263" s="82"/>
      <c r="VNO263" s="82"/>
      <c r="VNP263" s="82"/>
      <c r="VNQ263" s="82"/>
      <c r="VNR263" s="82"/>
      <c r="VNS263" s="82"/>
      <c r="VNT263" s="82"/>
      <c r="VNU263" s="82"/>
      <c r="VNV263" s="82"/>
      <c r="VNW263" s="82"/>
      <c r="VNX263" s="82"/>
      <c r="VNY263" s="82"/>
      <c r="VNZ263" s="82"/>
      <c r="VOA263" s="82"/>
      <c r="VOB263" s="82"/>
      <c r="VOC263" s="82"/>
      <c r="VOD263" s="82"/>
      <c r="VOE263" s="82"/>
      <c r="VOF263" s="82"/>
      <c r="VOG263" s="82"/>
      <c r="VOH263" s="82"/>
      <c r="VOI263" s="82"/>
      <c r="VOJ263" s="82"/>
      <c r="VOK263" s="82"/>
      <c r="VOL263" s="82"/>
      <c r="VOM263" s="82"/>
      <c r="VON263" s="82"/>
      <c r="VOO263" s="82"/>
      <c r="VOP263" s="82"/>
      <c r="VOQ263" s="82"/>
      <c r="VOR263" s="82"/>
      <c r="VOS263" s="82"/>
      <c r="VOT263" s="82"/>
      <c r="VOU263" s="82"/>
      <c r="VOV263" s="82"/>
      <c r="VOW263" s="82"/>
      <c r="VOX263" s="82"/>
      <c r="VOY263" s="82"/>
      <c r="VOZ263" s="82"/>
      <c r="VPA263" s="82"/>
      <c r="VPB263" s="82"/>
      <c r="VPC263" s="82"/>
      <c r="VPD263" s="82"/>
      <c r="VPE263" s="82"/>
      <c r="VPF263" s="82"/>
      <c r="VPG263" s="82"/>
      <c r="VPH263" s="82"/>
      <c r="VPI263" s="82"/>
      <c r="VPJ263" s="82"/>
      <c r="VPK263" s="82"/>
      <c r="VPL263" s="82"/>
      <c r="VPM263" s="82"/>
      <c r="VPN263" s="82"/>
      <c r="VPO263" s="82"/>
      <c r="VPP263" s="82"/>
      <c r="VPQ263" s="82"/>
      <c r="VPR263" s="82"/>
      <c r="VPS263" s="82"/>
      <c r="VPT263" s="82"/>
      <c r="VPU263" s="82"/>
      <c r="VPV263" s="82"/>
      <c r="VPW263" s="82"/>
      <c r="VPX263" s="82"/>
      <c r="VPY263" s="82"/>
      <c r="VPZ263" s="82"/>
      <c r="VQA263" s="82"/>
      <c r="VQB263" s="82"/>
      <c r="VQC263" s="82"/>
      <c r="VQD263" s="82"/>
      <c r="VQE263" s="82"/>
      <c r="VQF263" s="82"/>
      <c r="VQG263" s="82"/>
      <c r="VQH263" s="82"/>
      <c r="VQI263" s="82"/>
      <c r="VQJ263" s="82"/>
      <c r="VQK263" s="82"/>
      <c r="VQL263" s="82"/>
      <c r="VQM263" s="82"/>
      <c r="VQN263" s="82"/>
      <c r="VQO263" s="82"/>
      <c r="VQP263" s="82"/>
      <c r="VQQ263" s="82"/>
      <c r="VQR263" s="82"/>
      <c r="VQS263" s="82"/>
      <c r="VQT263" s="82"/>
      <c r="VQU263" s="82"/>
      <c r="VQV263" s="82"/>
      <c r="VQW263" s="82"/>
      <c r="VQX263" s="82"/>
      <c r="VQY263" s="82"/>
      <c r="VQZ263" s="82"/>
      <c r="VRA263" s="82"/>
      <c r="VRB263" s="82"/>
      <c r="VRC263" s="82"/>
      <c r="VRD263" s="82"/>
      <c r="VRE263" s="82"/>
      <c r="VRF263" s="82"/>
      <c r="VRG263" s="82"/>
      <c r="VRH263" s="82"/>
      <c r="VRI263" s="82"/>
      <c r="VRJ263" s="82"/>
      <c r="VRK263" s="82"/>
      <c r="VRL263" s="82"/>
      <c r="VRM263" s="82"/>
      <c r="VRN263" s="82"/>
      <c r="VRO263" s="82"/>
      <c r="VRP263" s="82"/>
      <c r="VRQ263" s="82"/>
      <c r="VRR263" s="82"/>
      <c r="VRS263" s="82"/>
      <c r="VRT263" s="82"/>
      <c r="VRU263" s="82"/>
      <c r="VRV263" s="82"/>
      <c r="VRW263" s="82"/>
      <c r="VRX263" s="82"/>
      <c r="VRY263" s="82"/>
      <c r="VRZ263" s="82"/>
      <c r="VSA263" s="82"/>
      <c r="VSB263" s="82"/>
      <c r="VSC263" s="82"/>
      <c r="VSD263" s="82"/>
      <c r="VSE263" s="82"/>
      <c r="VSF263" s="82"/>
      <c r="VSG263" s="82"/>
      <c r="VSH263" s="82"/>
      <c r="VSI263" s="82"/>
      <c r="VSJ263" s="82"/>
      <c r="VSK263" s="82"/>
      <c r="VSL263" s="82"/>
      <c r="VSM263" s="82"/>
      <c r="VSN263" s="82"/>
      <c r="VSO263" s="82"/>
      <c r="VSP263" s="82"/>
      <c r="VSQ263" s="82"/>
      <c r="VSR263" s="82"/>
      <c r="VSS263" s="82"/>
      <c r="VST263" s="82"/>
      <c r="VSU263" s="82"/>
      <c r="VSV263" s="82"/>
      <c r="VSW263" s="82"/>
      <c r="VSX263" s="82"/>
      <c r="VSY263" s="82"/>
      <c r="VSZ263" s="82"/>
      <c r="VTA263" s="82"/>
      <c r="VTB263" s="82"/>
      <c r="VTC263" s="82"/>
      <c r="VTD263" s="82"/>
      <c r="VTE263" s="82"/>
      <c r="VTF263" s="82"/>
      <c r="VTG263" s="82"/>
      <c r="VTH263" s="82"/>
      <c r="VTI263" s="82"/>
      <c r="VTJ263" s="82"/>
      <c r="VTK263" s="82"/>
      <c r="VTL263" s="82"/>
      <c r="VTM263" s="82"/>
      <c r="VTN263" s="82"/>
      <c r="VTO263" s="82"/>
      <c r="VTP263" s="82"/>
      <c r="VTQ263" s="82"/>
      <c r="VTR263" s="82"/>
      <c r="VTS263" s="82"/>
      <c r="VTT263" s="82"/>
      <c r="VTU263" s="82"/>
      <c r="VTV263" s="82"/>
      <c r="VTW263" s="82"/>
      <c r="VTX263" s="82"/>
      <c r="VTY263" s="82"/>
      <c r="VTZ263" s="82"/>
      <c r="VUA263" s="82"/>
      <c r="VUB263" s="82"/>
      <c r="VUC263" s="82"/>
      <c r="VUD263" s="82"/>
      <c r="VUE263" s="82"/>
      <c r="VUF263" s="82"/>
      <c r="VUG263" s="82"/>
      <c r="VUH263" s="82"/>
      <c r="VUI263" s="82"/>
      <c r="VUJ263" s="82"/>
      <c r="VUK263" s="82"/>
      <c r="VUL263" s="82"/>
      <c r="VUM263" s="82"/>
      <c r="VUN263" s="82"/>
      <c r="VUO263" s="82"/>
      <c r="VUP263" s="82"/>
      <c r="VUQ263" s="82"/>
      <c r="VUR263" s="82"/>
      <c r="VUS263" s="82"/>
      <c r="VUT263" s="82"/>
      <c r="VUU263" s="82"/>
      <c r="VUV263" s="82"/>
      <c r="VUW263" s="82"/>
      <c r="VUX263" s="82"/>
      <c r="VUY263" s="82"/>
      <c r="VUZ263" s="82"/>
      <c r="VVA263" s="82"/>
      <c r="VVB263" s="82"/>
      <c r="VVC263" s="82"/>
      <c r="VVD263" s="82"/>
      <c r="VVE263" s="82"/>
      <c r="VVF263" s="82"/>
      <c r="VVG263" s="82"/>
      <c r="VVH263" s="82"/>
      <c r="VVI263" s="82"/>
      <c r="VVJ263" s="82"/>
      <c r="VVK263" s="82"/>
      <c r="VVL263" s="82"/>
      <c r="VVM263" s="82"/>
      <c r="VVN263" s="82"/>
      <c r="VVO263" s="82"/>
      <c r="VVP263" s="82"/>
      <c r="VVQ263" s="82"/>
      <c r="VVR263" s="82"/>
      <c r="VVS263" s="82"/>
      <c r="VVT263" s="82"/>
      <c r="VVU263" s="82"/>
      <c r="VVV263" s="82"/>
      <c r="VVW263" s="82"/>
      <c r="VVX263" s="82"/>
      <c r="VVY263" s="82"/>
      <c r="VVZ263" s="82"/>
      <c r="VWA263" s="82"/>
      <c r="VWB263" s="82"/>
      <c r="VWC263" s="82"/>
      <c r="VWD263" s="82"/>
      <c r="VWE263" s="82"/>
      <c r="VWF263" s="82"/>
      <c r="VWG263" s="82"/>
      <c r="VWH263" s="82"/>
      <c r="VWI263" s="82"/>
      <c r="VWJ263" s="82"/>
      <c r="VWK263" s="82"/>
      <c r="VWL263" s="82"/>
      <c r="VWM263" s="82"/>
      <c r="VWN263" s="82"/>
      <c r="VWO263" s="82"/>
      <c r="VWP263" s="82"/>
      <c r="VWQ263" s="82"/>
      <c r="VWR263" s="82"/>
      <c r="VWS263" s="82"/>
      <c r="VWT263" s="82"/>
      <c r="VWU263" s="82"/>
      <c r="VWV263" s="82"/>
      <c r="VWW263" s="82"/>
      <c r="VWX263" s="82"/>
      <c r="VWY263" s="82"/>
      <c r="VWZ263" s="82"/>
      <c r="VXA263" s="82"/>
      <c r="VXB263" s="82"/>
      <c r="VXC263" s="82"/>
      <c r="VXD263" s="82"/>
      <c r="VXE263" s="82"/>
      <c r="VXF263" s="82"/>
      <c r="VXG263" s="82"/>
      <c r="VXH263" s="82"/>
      <c r="VXI263" s="82"/>
      <c r="VXJ263" s="82"/>
      <c r="VXK263" s="82"/>
      <c r="VXL263" s="82"/>
      <c r="VXM263" s="82"/>
      <c r="VXN263" s="82"/>
      <c r="VXO263" s="82"/>
      <c r="VXP263" s="82"/>
      <c r="VXQ263" s="82"/>
      <c r="VXR263" s="82"/>
      <c r="VXS263" s="82"/>
      <c r="VXT263" s="82"/>
      <c r="VXU263" s="82"/>
      <c r="VXV263" s="82"/>
      <c r="VXW263" s="82"/>
      <c r="VXX263" s="82"/>
      <c r="VXY263" s="82"/>
      <c r="VXZ263" s="82"/>
      <c r="VYA263" s="82"/>
      <c r="VYB263" s="82"/>
      <c r="VYC263" s="82"/>
      <c r="VYD263" s="82"/>
      <c r="VYE263" s="82"/>
      <c r="VYF263" s="82"/>
      <c r="VYG263" s="82"/>
      <c r="VYH263" s="82"/>
      <c r="VYI263" s="82"/>
      <c r="VYJ263" s="82"/>
      <c r="VYK263" s="82"/>
      <c r="VYL263" s="82"/>
      <c r="VYM263" s="82"/>
      <c r="VYN263" s="82"/>
      <c r="VYO263" s="82"/>
      <c r="VYP263" s="82"/>
      <c r="VYQ263" s="82"/>
      <c r="VYR263" s="82"/>
      <c r="VYS263" s="82"/>
      <c r="VYT263" s="82"/>
      <c r="VYU263" s="82"/>
      <c r="VYV263" s="82"/>
      <c r="VYW263" s="82"/>
      <c r="VYX263" s="82"/>
      <c r="VYY263" s="82"/>
      <c r="VYZ263" s="82"/>
      <c r="VZA263" s="82"/>
      <c r="VZB263" s="82"/>
      <c r="VZC263" s="82"/>
      <c r="VZD263" s="82"/>
      <c r="VZE263" s="82"/>
      <c r="VZF263" s="82"/>
      <c r="VZG263" s="82"/>
      <c r="VZH263" s="82"/>
      <c r="VZI263" s="82"/>
      <c r="VZJ263" s="82"/>
      <c r="VZK263" s="82"/>
      <c r="VZL263" s="82"/>
      <c r="VZM263" s="82"/>
      <c r="VZN263" s="82"/>
      <c r="VZO263" s="82"/>
      <c r="VZP263" s="82"/>
      <c r="VZQ263" s="82"/>
      <c r="VZR263" s="82"/>
      <c r="VZS263" s="82"/>
      <c r="VZT263" s="82"/>
      <c r="VZU263" s="82"/>
      <c r="VZV263" s="82"/>
      <c r="VZW263" s="82"/>
      <c r="VZX263" s="82"/>
      <c r="VZY263" s="82"/>
      <c r="VZZ263" s="82"/>
      <c r="WAA263" s="82"/>
      <c r="WAB263" s="82"/>
      <c r="WAC263" s="82"/>
      <c r="WAD263" s="82"/>
      <c r="WAE263" s="82"/>
      <c r="WAF263" s="82"/>
      <c r="WAG263" s="82"/>
      <c r="WAH263" s="82"/>
      <c r="WAI263" s="82"/>
      <c r="WAJ263" s="82"/>
      <c r="WAK263" s="82"/>
      <c r="WAL263" s="82"/>
      <c r="WAM263" s="82"/>
      <c r="WAN263" s="82"/>
      <c r="WAO263" s="82"/>
      <c r="WAP263" s="82"/>
      <c r="WAQ263" s="82"/>
      <c r="WAR263" s="82"/>
      <c r="WAS263" s="82"/>
      <c r="WAT263" s="82"/>
      <c r="WAU263" s="82"/>
      <c r="WAV263" s="82"/>
      <c r="WAW263" s="82"/>
      <c r="WAX263" s="82"/>
      <c r="WAY263" s="82"/>
      <c r="WAZ263" s="82"/>
      <c r="WBA263" s="82"/>
      <c r="WBB263" s="82"/>
      <c r="WBC263" s="82"/>
      <c r="WBD263" s="82"/>
      <c r="WBE263" s="82"/>
      <c r="WBF263" s="82"/>
      <c r="WBG263" s="82"/>
      <c r="WBH263" s="82"/>
      <c r="WBI263" s="82"/>
      <c r="WBJ263" s="82"/>
      <c r="WBK263" s="82"/>
      <c r="WBL263" s="82"/>
      <c r="WBM263" s="82"/>
      <c r="WBN263" s="82"/>
      <c r="WBO263" s="82"/>
      <c r="WBP263" s="82"/>
      <c r="WBQ263" s="82"/>
      <c r="WBR263" s="82"/>
      <c r="WBS263" s="82"/>
      <c r="WBT263" s="82"/>
      <c r="WBU263" s="82"/>
      <c r="WBV263" s="82"/>
      <c r="WBW263" s="82"/>
      <c r="WBX263" s="82"/>
      <c r="WBY263" s="82"/>
      <c r="WBZ263" s="82"/>
      <c r="WCA263" s="82"/>
      <c r="WCB263" s="82"/>
      <c r="WCC263" s="82"/>
      <c r="WCD263" s="82"/>
      <c r="WCE263" s="82"/>
      <c r="WCF263" s="82"/>
      <c r="WCG263" s="82"/>
      <c r="WCH263" s="82"/>
      <c r="WCI263" s="82"/>
      <c r="WCJ263" s="82"/>
      <c r="WCK263" s="82"/>
      <c r="WCL263" s="82"/>
      <c r="WCM263" s="82"/>
      <c r="WCN263" s="82"/>
      <c r="WCO263" s="82"/>
      <c r="WCP263" s="82"/>
      <c r="WCQ263" s="82"/>
      <c r="WCR263" s="82"/>
      <c r="WCS263" s="82"/>
      <c r="WCT263" s="82"/>
      <c r="WCU263" s="82"/>
      <c r="WCV263" s="82"/>
      <c r="WCW263" s="82"/>
      <c r="WCX263" s="82"/>
      <c r="WCY263" s="82"/>
      <c r="WCZ263" s="82"/>
      <c r="WDA263" s="82"/>
      <c r="WDB263" s="82"/>
      <c r="WDC263" s="82"/>
      <c r="WDD263" s="82"/>
      <c r="WDE263" s="82"/>
      <c r="WDF263" s="82"/>
      <c r="WDG263" s="82"/>
      <c r="WDH263" s="82"/>
      <c r="WDI263" s="82"/>
      <c r="WDJ263" s="82"/>
      <c r="WDK263" s="82"/>
      <c r="WDL263" s="82"/>
      <c r="WDM263" s="82"/>
      <c r="WDN263" s="82"/>
      <c r="WDO263" s="82"/>
      <c r="WDP263" s="82"/>
      <c r="WDQ263" s="82"/>
      <c r="WDR263" s="82"/>
      <c r="WDS263" s="82"/>
      <c r="WDT263" s="82"/>
      <c r="WDU263" s="82"/>
      <c r="WDV263" s="82"/>
      <c r="WDW263" s="82"/>
      <c r="WDX263" s="82"/>
      <c r="WDY263" s="82"/>
      <c r="WDZ263" s="82"/>
      <c r="WEA263" s="82"/>
      <c r="WEB263" s="82"/>
      <c r="WEC263" s="82"/>
      <c r="WED263" s="82"/>
      <c r="WEE263" s="82"/>
      <c r="WEF263" s="82"/>
      <c r="WEG263" s="82"/>
      <c r="WEH263" s="82"/>
      <c r="WEI263" s="82"/>
      <c r="WEJ263" s="82"/>
      <c r="WEK263" s="82"/>
      <c r="WEL263" s="82"/>
      <c r="WEM263" s="82"/>
      <c r="WEN263" s="82"/>
      <c r="WEO263" s="82"/>
      <c r="WEP263" s="82"/>
      <c r="WEQ263" s="82"/>
      <c r="WER263" s="82"/>
      <c r="WES263" s="82"/>
      <c r="WET263" s="82"/>
      <c r="WEU263" s="82"/>
      <c r="WEV263" s="82"/>
      <c r="WEW263" s="82"/>
      <c r="WEX263" s="82"/>
      <c r="WEY263" s="82"/>
      <c r="WEZ263" s="82"/>
      <c r="WFA263" s="82"/>
      <c r="WFB263" s="82"/>
      <c r="WFC263" s="82"/>
      <c r="WFD263" s="82"/>
      <c r="WFE263" s="82"/>
      <c r="WFF263" s="82"/>
      <c r="WFG263" s="82"/>
      <c r="WFH263" s="82"/>
      <c r="WFI263" s="82"/>
      <c r="WFJ263" s="82"/>
      <c r="WFK263" s="82"/>
      <c r="WFL263" s="82"/>
      <c r="WFM263" s="82"/>
      <c r="WFN263" s="82"/>
      <c r="WFO263" s="82"/>
      <c r="WFP263" s="82"/>
      <c r="WFQ263" s="82"/>
      <c r="WFR263" s="82"/>
      <c r="WFS263" s="82"/>
      <c r="WFT263" s="82"/>
      <c r="WFU263" s="82"/>
      <c r="WFV263" s="82"/>
      <c r="WFW263" s="82"/>
      <c r="WFX263" s="82"/>
      <c r="WFY263" s="82"/>
      <c r="WFZ263" s="82"/>
      <c r="WGA263" s="82"/>
      <c r="WGB263" s="82"/>
      <c r="WGC263" s="82"/>
      <c r="WGD263" s="82"/>
      <c r="WGE263" s="82"/>
      <c r="WGF263" s="82"/>
      <c r="WGG263" s="82"/>
      <c r="WGH263" s="82"/>
      <c r="WGI263" s="82"/>
      <c r="WGJ263" s="82"/>
      <c r="WGK263" s="82"/>
      <c r="WGL263" s="82"/>
      <c r="WGM263" s="82"/>
      <c r="WGN263" s="82"/>
      <c r="WGO263" s="82"/>
      <c r="WGP263" s="82"/>
      <c r="WGQ263" s="82"/>
      <c r="WGR263" s="82"/>
      <c r="WGS263" s="82"/>
      <c r="WGT263" s="82"/>
      <c r="WGU263" s="82"/>
      <c r="WGV263" s="82"/>
      <c r="WGW263" s="82"/>
      <c r="WGX263" s="82"/>
      <c r="WGY263" s="82"/>
      <c r="WGZ263" s="82"/>
      <c r="WHA263" s="82"/>
      <c r="WHB263" s="82"/>
      <c r="WHC263" s="82"/>
      <c r="WHD263" s="82"/>
      <c r="WHE263" s="82"/>
      <c r="WHF263" s="82"/>
      <c r="WHG263" s="82"/>
      <c r="WHH263" s="82"/>
      <c r="WHI263" s="82"/>
      <c r="WHJ263" s="82"/>
      <c r="WHK263" s="82"/>
      <c r="WHL263" s="82"/>
      <c r="WHM263" s="82"/>
      <c r="WHN263" s="82"/>
      <c r="WHO263" s="82"/>
      <c r="WHP263" s="82"/>
      <c r="WHQ263" s="82"/>
      <c r="WHR263" s="82"/>
      <c r="WHS263" s="82"/>
      <c r="WHT263" s="82"/>
      <c r="WHU263" s="82"/>
      <c r="WHV263" s="82"/>
      <c r="WHW263" s="82"/>
      <c r="WHX263" s="82"/>
      <c r="WHY263" s="82"/>
      <c r="WHZ263" s="82"/>
      <c r="WIA263" s="82"/>
      <c r="WIB263" s="82"/>
      <c r="WIC263" s="82"/>
      <c r="WID263" s="82"/>
      <c r="WIE263" s="82"/>
      <c r="WIF263" s="82"/>
      <c r="WIG263" s="82"/>
      <c r="WIH263" s="82"/>
      <c r="WII263" s="82"/>
      <c r="WIJ263" s="82"/>
      <c r="WIK263" s="82"/>
      <c r="WIL263" s="82"/>
      <c r="WIM263" s="82"/>
      <c r="WIN263" s="82"/>
      <c r="WIO263" s="82"/>
      <c r="WIP263" s="82"/>
      <c r="WIQ263" s="82"/>
      <c r="WIR263" s="82"/>
      <c r="WIS263" s="82"/>
      <c r="WIT263" s="82"/>
      <c r="WIU263" s="82"/>
      <c r="WIV263" s="82"/>
      <c r="WIW263" s="82"/>
      <c r="WIX263" s="82"/>
      <c r="WIY263" s="82"/>
      <c r="WIZ263" s="82"/>
      <c r="WJA263" s="82"/>
      <c r="WJB263" s="82"/>
      <c r="WJC263" s="82"/>
      <c r="WJD263" s="82"/>
      <c r="WJE263" s="82"/>
      <c r="WJF263" s="82"/>
      <c r="WJG263" s="82"/>
      <c r="WJH263" s="82"/>
      <c r="WJI263" s="82"/>
      <c r="WJJ263" s="82"/>
      <c r="WJK263" s="82"/>
      <c r="WJL263" s="82"/>
      <c r="WJM263" s="82"/>
      <c r="WJN263" s="82"/>
      <c r="WJO263" s="82"/>
      <c r="WJP263" s="82"/>
      <c r="WJQ263" s="82"/>
      <c r="WJR263" s="82"/>
      <c r="WJS263" s="82"/>
      <c r="WJT263" s="82"/>
      <c r="WJU263" s="82"/>
      <c r="WJV263" s="82"/>
      <c r="WJW263" s="82"/>
      <c r="WJX263" s="82"/>
      <c r="WJY263" s="82"/>
      <c r="WJZ263" s="82"/>
      <c r="WKA263" s="82"/>
      <c r="WKB263" s="82"/>
      <c r="WKC263" s="82"/>
      <c r="WKD263" s="82"/>
      <c r="WKE263" s="82"/>
      <c r="WKF263" s="82"/>
      <c r="WKG263" s="82"/>
      <c r="WKH263" s="82"/>
      <c r="WKI263" s="82"/>
      <c r="WKJ263" s="82"/>
      <c r="WKK263" s="82"/>
      <c r="WKL263" s="82"/>
      <c r="WKM263" s="82"/>
      <c r="WKN263" s="82"/>
      <c r="WKO263" s="82"/>
      <c r="WKP263" s="82"/>
      <c r="WKQ263" s="82"/>
      <c r="WKR263" s="82"/>
      <c r="WKS263" s="82"/>
      <c r="WKT263" s="82"/>
      <c r="WKU263" s="82"/>
      <c r="WKV263" s="82"/>
      <c r="WKW263" s="82"/>
      <c r="WKX263" s="82"/>
      <c r="WKY263" s="82"/>
      <c r="WKZ263" s="82"/>
      <c r="WLA263" s="82"/>
      <c r="WLB263" s="82"/>
      <c r="WLC263" s="82"/>
      <c r="WLD263" s="82"/>
      <c r="WLE263" s="82"/>
      <c r="WLF263" s="82"/>
      <c r="WLG263" s="82"/>
      <c r="WLH263" s="82"/>
      <c r="WLI263" s="82"/>
      <c r="WLJ263" s="82"/>
      <c r="WLK263" s="82"/>
      <c r="WLL263" s="82"/>
      <c r="WLM263" s="82"/>
      <c r="WLN263" s="82"/>
      <c r="WLO263" s="82"/>
      <c r="WLP263" s="82"/>
      <c r="WLQ263" s="82"/>
      <c r="WLR263" s="82"/>
      <c r="WLS263" s="82"/>
      <c r="WLT263" s="82"/>
      <c r="WLU263" s="82"/>
      <c r="WLV263" s="82"/>
      <c r="WLW263" s="82"/>
      <c r="WLX263" s="82"/>
      <c r="WLY263" s="82"/>
      <c r="WLZ263" s="82"/>
      <c r="WMA263" s="82"/>
      <c r="WMB263" s="82"/>
      <c r="WMC263" s="82"/>
      <c r="WMD263" s="82"/>
      <c r="WME263" s="82"/>
      <c r="WMF263" s="82"/>
      <c r="WMG263" s="82"/>
      <c r="WMH263" s="82"/>
      <c r="WMI263" s="82"/>
      <c r="WMJ263" s="82"/>
      <c r="WMK263" s="82"/>
      <c r="WML263" s="82"/>
      <c r="WMM263" s="82"/>
      <c r="WMN263" s="82"/>
      <c r="WMO263" s="82"/>
      <c r="WMP263" s="82"/>
      <c r="WMQ263" s="82"/>
      <c r="WMR263" s="82"/>
      <c r="WMS263" s="82"/>
      <c r="WMT263" s="82"/>
      <c r="WMU263" s="82"/>
      <c r="WMV263" s="82"/>
      <c r="WMW263" s="82"/>
      <c r="WMX263" s="82"/>
      <c r="WMY263" s="82"/>
      <c r="WMZ263" s="82"/>
      <c r="WNA263" s="82"/>
      <c r="WNB263" s="82"/>
      <c r="WNC263" s="82"/>
      <c r="WND263" s="82"/>
      <c r="WNE263" s="82"/>
      <c r="WNF263" s="82"/>
      <c r="WNG263" s="82"/>
      <c r="WNH263" s="82"/>
      <c r="WNI263" s="82"/>
      <c r="WNJ263" s="82"/>
      <c r="WNK263" s="82"/>
      <c r="WNL263" s="82"/>
      <c r="WNM263" s="82"/>
      <c r="WNN263" s="82"/>
      <c r="WNO263" s="82"/>
      <c r="WNP263" s="82"/>
      <c r="WNQ263" s="82"/>
      <c r="WNR263" s="82"/>
      <c r="WNS263" s="82"/>
      <c r="WNT263" s="82"/>
      <c r="WNU263" s="82"/>
      <c r="WNV263" s="82"/>
      <c r="WNW263" s="82"/>
      <c r="WNX263" s="82"/>
      <c r="WNY263" s="82"/>
      <c r="WNZ263" s="82"/>
      <c r="WOA263" s="82"/>
      <c r="WOB263" s="82"/>
      <c r="WOC263" s="82"/>
      <c r="WOD263" s="82"/>
      <c r="WOE263" s="82"/>
      <c r="WOF263" s="82"/>
      <c r="WOG263" s="82"/>
      <c r="WOH263" s="82"/>
      <c r="WOI263" s="82"/>
      <c r="WOJ263" s="82"/>
      <c r="WOK263" s="82"/>
      <c r="WOL263" s="82"/>
      <c r="WOM263" s="82"/>
      <c r="WON263" s="82"/>
      <c r="WOO263" s="82"/>
      <c r="WOP263" s="82"/>
      <c r="WOQ263" s="82"/>
      <c r="WOR263" s="82"/>
      <c r="WOS263" s="82"/>
      <c r="WOT263" s="82"/>
      <c r="WOU263" s="82"/>
      <c r="WOV263" s="82"/>
      <c r="WOW263" s="82"/>
      <c r="WOX263" s="82"/>
      <c r="WOY263" s="82"/>
      <c r="WOZ263" s="82"/>
      <c r="WPA263" s="82"/>
      <c r="WPB263" s="82"/>
      <c r="WPC263" s="82"/>
      <c r="WPD263" s="82"/>
      <c r="WPE263" s="82"/>
      <c r="WPF263" s="82"/>
      <c r="WPG263" s="82"/>
      <c r="WPH263" s="82"/>
      <c r="WPI263" s="82"/>
      <c r="WPJ263" s="82"/>
      <c r="WPK263" s="82"/>
      <c r="WPL263" s="82"/>
      <c r="WPM263" s="82"/>
      <c r="WPN263" s="82"/>
      <c r="WPO263" s="82"/>
      <c r="WPP263" s="82"/>
      <c r="WPQ263" s="82"/>
      <c r="WPR263" s="82"/>
      <c r="WPS263" s="82"/>
      <c r="WPT263" s="82"/>
      <c r="WPU263" s="82"/>
      <c r="WPV263" s="82"/>
      <c r="WPW263" s="82"/>
      <c r="WPX263" s="82"/>
      <c r="WPY263" s="82"/>
      <c r="WPZ263" s="82"/>
      <c r="WQA263" s="82"/>
      <c r="WQB263" s="82"/>
      <c r="WQC263" s="82"/>
      <c r="WQD263" s="82"/>
      <c r="WQE263" s="82"/>
      <c r="WQF263" s="82"/>
      <c r="WQG263" s="82"/>
      <c r="WQH263" s="82"/>
      <c r="WQI263" s="82"/>
      <c r="WQJ263" s="82"/>
      <c r="WQK263" s="82"/>
      <c r="WQL263" s="82"/>
      <c r="WQM263" s="82"/>
      <c r="WQN263" s="82"/>
      <c r="WQO263" s="82"/>
      <c r="WQP263" s="82"/>
      <c r="WQQ263" s="82"/>
      <c r="WQR263" s="82"/>
      <c r="WQS263" s="82"/>
      <c r="WQT263" s="82"/>
      <c r="WQU263" s="82"/>
      <c r="WQV263" s="82"/>
      <c r="WQW263" s="82"/>
      <c r="WQX263" s="82"/>
      <c r="WQY263" s="82"/>
      <c r="WQZ263" s="82"/>
      <c r="WRA263" s="82"/>
      <c r="WRB263" s="82"/>
      <c r="WRC263" s="82"/>
      <c r="WRD263" s="82"/>
      <c r="WRE263" s="82"/>
      <c r="WRF263" s="82"/>
      <c r="WRG263" s="82"/>
      <c r="WRH263" s="82"/>
      <c r="WRI263" s="82"/>
      <c r="WRJ263" s="82"/>
      <c r="WRK263" s="82"/>
      <c r="WRL263" s="82"/>
      <c r="WRM263" s="82"/>
      <c r="WRN263" s="82"/>
      <c r="WRO263" s="82"/>
      <c r="WRP263" s="82"/>
      <c r="WRQ263" s="82"/>
      <c r="WRR263" s="82"/>
      <c r="WRS263" s="82"/>
      <c r="WRT263" s="82"/>
      <c r="WRU263" s="82"/>
      <c r="WRV263" s="82"/>
      <c r="WRW263" s="82"/>
      <c r="WRX263" s="82"/>
      <c r="WRY263" s="82"/>
      <c r="WRZ263" s="82"/>
      <c r="WSA263" s="82"/>
      <c r="WSB263" s="82"/>
      <c r="WSC263" s="82"/>
      <c r="WSD263" s="82"/>
      <c r="WSE263" s="82"/>
      <c r="WSF263" s="82"/>
      <c r="WSG263" s="82"/>
      <c r="WSH263" s="82"/>
      <c r="WSI263" s="82"/>
      <c r="WSJ263" s="82"/>
      <c r="WSK263" s="82"/>
      <c r="WSL263" s="82"/>
      <c r="WSM263" s="82"/>
      <c r="WSN263" s="82"/>
      <c r="WSO263" s="82"/>
      <c r="WSP263" s="82"/>
      <c r="WSQ263" s="82"/>
      <c r="WSR263" s="82"/>
      <c r="WSS263" s="82"/>
      <c r="WST263" s="82"/>
      <c r="WSU263" s="82"/>
      <c r="WSV263" s="82"/>
      <c r="WSW263" s="82"/>
      <c r="WSX263" s="82"/>
      <c r="WSY263" s="82"/>
      <c r="WSZ263" s="82"/>
      <c r="WTA263" s="82"/>
      <c r="WTB263" s="82"/>
      <c r="WTC263" s="82"/>
      <c r="WTD263" s="82"/>
      <c r="WTE263" s="82"/>
      <c r="WTF263" s="82"/>
      <c r="WTG263" s="82"/>
      <c r="WTH263" s="82"/>
      <c r="WTI263" s="82"/>
      <c r="WTJ263" s="82"/>
      <c r="WTK263" s="82"/>
      <c r="WTL263" s="82"/>
      <c r="WTM263" s="82"/>
      <c r="WTN263" s="82"/>
      <c r="WTO263" s="82"/>
      <c r="WTP263" s="82"/>
      <c r="WTQ263" s="82"/>
      <c r="WTR263" s="82"/>
      <c r="WTS263" s="82"/>
      <c r="WTT263" s="82"/>
      <c r="WTU263" s="82"/>
      <c r="WTV263" s="82"/>
      <c r="WTW263" s="82"/>
      <c r="WTX263" s="82"/>
      <c r="WTY263" s="82"/>
      <c r="WTZ263" s="82"/>
      <c r="WUA263" s="82"/>
      <c r="WUB263" s="82"/>
      <c r="WUC263" s="82"/>
      <c r="WUD263" s="82"/>
      <c r="WUE263" s="82"/>
      <c r="WUF263" s="82"/>
      <c r="WUG263" s="82"/>
      <c r="WUH263" s="82"/>
      <c r="WUI263" s="82"/>
      <c r="WUJ263" s="82"/>
      <c r="WUK263" s="82"/>
      <c r="WUL263" s="82"/>
      <c r="WUM263" s="82"/>
      <c r="WUN263" s="82"/>
      <c r="WUO263" s="82"/>
      <c r="WUP263" s="82"/>
      <c r="WUQ263" s="82"/>
      <c r="WUR263" s="82"/>
      <c r="WUS263" s="82"/>
      <c r="WUT263" s="82"/>
      <c r="WUU263" s="82"/>
      <c r="WUV263" s="82"/>
      <c r="WUW263" s="82"/>
      <c r="WUX263" s="82"/>
      <c r="WUY263" s="82"/>
      <c r="WUZ263" s="82"/>
      <c r="WVA263" s="82"/>
      <c r="WVB263" s="82"/>
      <c r="WVC263" s="82"/>
      <c r="WVD263" s="82"/>
      <c r="WVE263" s="82"/>
      <c r="WVF263" s="82"/>
      <c r="WVG263" s="82"/>
      <c r="WVH263" s="82"/>
      <c r="WVI263" s="82"/>
      <c r="WVJ263" s="82"/>
      <c r="WVK263" s="82"/>
      <c r="WVL263" s="82"/>
      <c r="WVM263" s="82"/>
      <c r="WVN263" s="82"/>
      <c r="WVO263" s="82"/>
      <c r="WVP263" s="82"/>
      <c r="WVQ263" s="82"/>
      <c r="WVR263" s="82"/>
      <c r="WVS263" s="82"/>
      <c r="WVT263" s="82"/>
      <c r="WVU263" s="82"/>
      <c r="WVV263" s="82"/>
      <c r="WVW263" s="82"/>
      <c r="WVX263" s="82"/>
      <c r="WVY263" s="82"/>
      <c r="WVZ263" s="82"/>
      <c r="WWA263" s="82"/>
      <c r="WWB263" s="82"/>
      <c r="WWC263" s="82"/>
      <c r="WWD263" s="82"/>
      <c r="WWE263" s="82"/>
      <c r="WWF263" s="82"/>
      <c r="WWG263" s="82"/>
      <c r="WWH263" s="82"/>
      <c r="WWI263" s="82"/>
      <c r="WWJ263" s="82"/>
      <c r="WWK263" s="82"/>
      <c r="WWL263" s="82"/>
      <c r="WWM263" s="82"/>
      <c r="WWN263" s="82"/>
      <c r="WWO263" s="82"/>
      <c r="WWP263" s="82"/>
      <c r="WWQ263" s="82"/>
      <c r="WWR263" s="82"/>
      <c r="WWS263" s="82"/>
      <c r="WWT263" s="82"/>
      <c r="WWU263" s="82"/>
      <c r="WWV263" s="82"/>
      <c r="WWW263" s="82"/>
      <c r="WWX263" s="82"/>
      <c r="WWY263" s="82"/>
      <c r="WWZ263" s="82"/>
      <c r="WXA263" s="82"/>
      <c r="WXB263" s="82"/>
      <c r="WXC263" s="82"/>
      <c r="WXD263" s="82"/>
      <c r="WXE263" s="82"/>
      <c r="WXF263" s="82"/>
      <c r="WXG263" s="82"/>
      <c r="WXH263" s="82"/>
      <c r="WXI263" s="82"/>
      <c r="WXJ263" s="82"/>
      <c r="WXK263" s="82"/>
      <c r="WXL263" s="82"/>
      <c r="WXM263" s="82"/>
      <c r="WXN263" s="82"/>
      <c r="WXO263" s="82"/>
      <c r="WXP263" s="82"/>
      <c r="WXQ263" s="82"/>
      <c r="WXR263" s="82"/>
      <c r="WXS263" s="82"/>
      <c r="WXT263" s="82"/>
      <c r="WXU263" s="82"/>
      <c r="WXV263" s="82"/>
      <c r="WXW263" s="82"/>
      <c r="WXX263" s="82"/>
      <c r="WXY263" s="82"/>
      <c r="WXZ263" s="82"/>
      <c r="WYA263" s="82"/>
      <c r="WYB263" s="82"/>
      <c r="WYC263" s="82"/>
      <c r="WYD263" s="82"/>
      <c r="WYE263" s="82"/>
      <c r="WYF263" s="82"/>
      <c r="WYG263" s="82"/>
      <c r="WYH263" s="82"/>
      <c r="WYI263" s="82"/>
      <c r="WYJ263" s="82"/>
      <c r="WYK263" s="82"/>
      <c r="WYL263" s="82"/>
      <c r="WYM263" s="82"/>
      <c r="WYN263" s="82"/>
      <c r="WYO263" s="82"/>
      <c r="WYP263" s="82"/>
      <c r="WYQ263" s="82"/>
      <c r="WYR263" s="82"/>
      <c r="WYS263" s="82"/>
      <c r="WYT263" s="82"/>
      <c r="WYU263" s="82"/>
      <c r="WYV263" s="82"/>
      <c r="WYW263" s="82"/>
      <c r="WYX263" s="82"/>
      <c r="WYY263" s="82"/>
      <c r="WYZ263" s="82"/>
      <c r="WZA263" s="82"/>
      <c r="WZB263" s="82"/>
      <c r="WZC263" s="82"/>
      <c r="WZD263" s="82"/>
      <c r="WZE263" s="82"/>
      <c r="WZF263" s="82"/>
      <c r="WZG263" s="82"/>
      <c r="WZH263" s="82"/>
      <c r="WZI263" s="82"/>
      <c r="WZJ263" s="82"/>
      <c r="WZK263" s="82"/>
      <c r="WZL263" s="82"/>
      <c r="WZM263" s="82"/>
      <c r="WZN263" s="82"/>
      <c r="WZO263" s="82"/>
      <c r="WZP263" s="82"/>
      <c r="WZQ263" s="82"/>
      <c r="WZR263" s="82"/>
      <c r="WZS263" s="82"/>
      <c r="WZT263" s="82"/>
      <c r="WZU263" s="82"/>
      <c r="WZV263" s="82"/>
      <c r="WZW263" s="82"/>
      <c r="WZX263" s="82"/>
      <c r="WZY263" s="82"/>
      <c r="WZZ263" s="82"/>
      <c r="XAA263" s="82"/>
      <c r="XAB263" s="82"/>
      <c r="XAC263" s="82"/>
      <c r="XAD263" s="82"/>
      <c r="XAE263" s="82"/>
      <c r="XAF263" s="82"/>
      <c r="XAG263" s="82"/>
      <c r="XAH263" s="82"/>
      <c r="XAI263" s="82"/>
      <c r="XAJ263" s="82"/>
      <c r="XAK263" s="82"/>
      <c r="XAL263" s="82"/>
      <c r="XAM263" s="82"/>
      <c r="XAN263" s="82"/>
      <c r="XAO263" s="82"/>
      <c r="XAP263" s="82"/>
      <c r="XAQ263" s="82"/>
      <c r="XAR263" s="82"/>
      <c r="XAS263" s="82"/>
      <c r="XAT263" s="82"/>
      <c r="XAU263" s="82"/>
      <c r="XAV263" s="82"/>
      <c r="XAW263" s="82"/>
      <c r="XAX263" s="82"/>
      <c r="XAY263" s="82"/>
      <c r="XAZ263" s="82"/>
      <c r="XBA263" s="82"/>
      <c r="XBB263" s="82"/>
      <c r="XBC263" s="82"/>
      <c r="XBD263" s="82"/>
      <c r="XBE263" s="82"/>
      <c r="XBF263" s="82"/>
      <c r="XBG263" s="82"/>
      <c r="XBH263" s="82"/>
      <c r="XBI263" s="82"/>
      <c r="XBJ263" s="82"/>
      <c r="XBK263" s="82"/>
      <c r="XBL263" s="82"/>
      <c r="XBM263" s="82"/>
      <c r="XBN263" s="82"/>
      <c r="XBO263" s="82"/>
      <c r="XBP263" s="82"/>
      <c r="XBQ263" s="82"/>
      <c r="XBR263" s="82"/>
      <c r="XBS263" s="82"/>
      <c r="XBT263" s="82"/>
      <c r="XBU263" s="82"/>
      <c r="XBV263" s="82"/>
      <c r="XBW263" s="82"/>
      <c r="XBX263" s="82"/>
      <c r="XBY263" s="82"/>
      <c r="XBZ263" s="82"/>
      <c r="XCA263" s="82"/>
      <c r="XCB263" s="82"/>
      <c r="XCC263" s="82"/>
      <c r="XCD263" s="82"/>
      <c r="XCE263" s="82"/>
      <c r="XCF263" s="82"/>
      <c r="XCG263" s="82"/>
      <c r="XCH263" s="82"/>
      <c r="XCI263" s="82"/>
      <c r="XCJ263" s="82"/>
      <c r="XCK263" s="82"/>
      <c r="XCL263" s="82"/>
      <c r="XCM263" s="82"/>
      <c r="XCN263" s="82"/>
      <c r="XCO263" s="82"/>
      <c r="XCP263" s="82"/>
      <c r="XCQ263" s="82"/>
      <c r="XCR263" s="82"/>
      <c r="XCS263" s="82"/>
      <c r="XCT263" s="82"/>
      <c r="XCU263" s="82"/>
      <c r="XCV263" s="82"/>
      <c r="XCW263" s="82"/>
      <c r="XCX263" s="82"/>
      <c r="XCY263" s="82"/>
      <c r="XCZ263" s="82"/>
      <c r="XDA263" s="82"/>
      <c r="XDB263" s="82"/>
      <c r="XDC263" s="82"/>
      <c r="XDD263" s="82"/>
      <c r="XDE263" s="82"/>
      <c r="XDF263" s="82"/>
      <c r="XDG263" s="82"/>
      <c r="XDH263" s="82"/>
      <c r="XDI263" s="82"/>
      <c r="XDJ263" s="82"/>
      <c r="XDK263" s="82"/>
      <c r="XDL263" s="82"/>
      <c r="XDM263" s="82"/>
      <c r="XDN263" s="82"/>
      <c r="XDO263" s="82"/>
      <c r="XDP263" s="82"/>
      <c r="XDQ263" s="82"/>
      <c r="XDR263" s="82"/>
      <c r="XDS263" s="82"/>
      <c r="XDT263" s="82"/>
      <c r="XDU263" s="82"/>
      <c r="XDV263" s="82"/>
      <c r="XDW263" s="82"/>
      <c r="XDX263" s="82"/>
      <c r="XDY263" s="82"/>
      <c r="XDZ263" s="82"/>
      <c r="XEA263" s="82"/>
      <c r="XEB263" s="82"/>
      <c r="XEC263" s="82"/>
      <c r="XED263" s="82"/>
      <c r="XEE263" s="82"/>
      <c r="XEF263" s="82"/>
      <c r="XEG263" s="82"/>
      <c r="XEH263" s="82"/>
      <c r="XEI263" s="82"/>
      <c r="XEJ263" s="82"/>
      <c r="XEK263" s="82"/>
      <c r="XEL263" s="82"/>
      <c r="XEM263" s="82"/>
      <c r="XEN263" s="82"/>
      <c r="XEO263" s="82"/>
      <c r="XEP263" s="82"/>
      <c r="XEQ263" s="82"/>
      <c r="XER263" s="82"/>
      <c r="XES263" s="82"/>
      <c r="XET263" s="82"/>
      <c r="XEU263" s="82"/>
      <c r="XEV263" s="82"/>
      <c r="XEW263" s="82"/>
      <c r="XEX263" s="82"/>
      <c r="XEY263" s="82"/>
      <c r="XEZ263" s="82"/>
      <c r="XFA263" s="82"/>
      <c r="XFB263" s="82"/>
    </row>
    <row r="264" s="17" customFormat="1" ht="76" customHeight="1" spans="1:16382">
      <c r="A264" s="30" t="s">
        <v>1017</v>
      </c>
      <c r="B264" s="31" t="s">
        <v>1065</v>
      </c>
      <c r="C264" s="31" t="s">
        <v>1066</v>
      </c>
      <c r="D264" s="31" t="s">
        <v>612</v>
      </c>
      <c r="E264" s="31" t="s">
        <v>630</v>
      </c>
      <c r="F264" s="31" t="s">
        <v>116</v>
      </c>
      <c r="G264" s="31" t="s">
        <v>222</v>
      </c>
      <c r="H264" s="31" t="s">
        <v>631</v>
      </c>
      <c r="I264" s="30">
        <v>13038513106</v>
      </c>
      <c r="J264" s="31">
        <v>50</v>
      </c>
      <c r="K264" s="31">
        <v>50</v>
      </c>
      <c r="L264" s="31"/>
      <c r="M264" s="31">
        <v>50</v>
      </c>
      <c r="N264" s="31"/>
      <c r="O264" s="31"/>
      <c r="P264" s="31"/>
      <c r="Q264" s="31"/>
      <c r="R264" s="31"/>
      <c r="S264" s="31"/>
      <c r="T264" s="31"/>
      <c r="U264" s="31"/>
      <c r="V264" s="31"/>
      <c r="W264" s="31"/>
      <c r="X264" s="31" t="s">
        <v>117</v>
      </c>
      <c r="Y264" s="31" t="s">
        <v>118</v>
      </c>
      <c r="Z264" s="31" t="s">
        <v>118</v>
      </c>
      <c r="AA264" s="31" t="s">
        <v>118</v>
      </c>
      <c r="AB264" s="31" t="s">
        <v>118</v>
      </c>
      <c r="AC264" s="31" t="s">
        <v>137</v>
      </c>
      <c r="AD264" s="31">
        <v>150</v>
      </c>
      <c r="AE264" s="31">
        <v>441</v>
      </c>
      <c r="AF264" s="31">
        <v>1521</v>
      </c>
      <c r="AG264" s="31" t="s">
        <v>615</v>
      </c>
      <c r="AH264" s="31" t="s">
        <v>1067</v>
      </c>
      <c r="AI264" s="31" t="s">
        <v>272</v>
      </c>
      <c r="AJ264" s="31" t="s">
        <v>118</v>
      </c>
      <c r="AK264" s="31" t="s">
        <v>222</v>
      </c>
      <c r="AL264" s="31"/>
      <c r="AM264" s="31"/>
      <c r="AN264" s="31"/>
      <c r="AO264" s="31"/>
      <c r="AP264" s="82"/>
      <c r="AQ264" s="82"/>
      <c r="AR264" s="82"/>
      <c r="AS264" s="82"/>
      <c r="AT264" s="82"/>
      <c r="AU264" s="82"/>
      <c r="AV264" s="82"/>
      <c r="AW264" s="82"/>
      <c r="AX264" s="82"/>
      <c r="AY264" s="82"/>
      <c r="AZ264" s="82"/>
      <c r="BA264" s="82"/>
      <c r="BB264" s="82"/>
      <c r="BC264" s="82"/>
      <c r="BD264" s="82"/>
      <c r="BE264" s="82"/>
      <c r="BF264" s="82"/>
      <c r="BG264" s="82"/>
      <c r="BH264" s="82"/>
      <c r="BI264" s="82"/>
      <c r="BJ264" s="82"/>
      <c r="BK264" s="82"/>
      <c r="BL264" s="82"/>
      <c r="BM264" s="82"/>
      <c r="BN264" s="82"/>
      <c r="BO264" s="82"/>
      <c r="BP264" s="82"/>
      <c r="BQ264" s="82"/>
      <c r="BR264" s="82"/>
      <c r="BS264" s="82"/>
      <c r="BT264" s="82"/>
      <c r="BU264" s="82"/>
      <c r="BV264" s="82"/>
      <c r="BW264" s="82"/>
      <c r="BX264" s="82"/>
      <c r="BY264" s="82"/>
      <c r="BZ264" s="82"/>
      <c r="CA264" s="82"/>
      <c r="CB264" s="82"/>
      <c r="CC264" s="82"/>
      <c r="CD264" s="82"/>
      <c r="CE264" s="82"/>
      <c r="CF264" s="82"/>
      <c r="CG264" s="82"/>
      <c r="CH264" s="82"/>
      <c r="CI264" s="82"/>
      <c r="CJ264" s="82"/>
      <c r="CK264" s="82"/>
      <c r="CL264" s="82"/>
      <c r="CM264" s="82"/>
      <c r="CN264" s="82"/>
      <c r="CO264" s="82"/>
      <c r="CP264" s="82"/>
      <c r="CQ264" s="82"/>
      <c r="CR264" s="82"/>
      <c r="CS264" s="82"/>
      <c r="CT264" s="82"/>
      <c r="CU264" s="82"/>
      <c r="CV264" s="82"/>
      <c r="CW264" s="82"/>
      <c r="CX264" s="82"/>
      <c r="CY264" s="82"/>
      <c r="CZ264" s="82"/>
      <c r="DA264" s="82"/>
      <c r="DB264" s="82"/>
      <c r="DC264" s="82"/>
      <c r="DD264" s="82"/>
      <c r="DE264" s="82"/>
      <c r="DF264" s="82"/>
      <c r="DG264" s="82"/>
      <c r="DH264" s="82"/>
      <c r="DI264" s="82"/>
      <c r="DJ264" s="82"/>
      <c r="DK264" s="82"/>
      <c r="DL264" s="82"/>
      <c r="DM264" s="82"/>
      <c r="DN264" s="82"/>
      <c r="DO264" s="82"/>
      <c r="DP264" s="82"/>
      <c r="DQ264" s="82"/>
      <c r="DR264" s="82"/>
      <c r="DS264" s="82"/>
      <c r="DT264" s="82"/>
      <c r="DU264" s="82"/>
      <c r="DV264" s="82"/>
      <c r="DW264" s="82"/>
      <c r="DX264" s="82"/>
      <c r="DY264" s="82"/>
      <c r="DZ264" s="82"/>
      <c r="EA264" s="82"/>
      <c r="EB264" s="82"/>
      <c r="EC264" s="82"/>
      <c r="ED264" s="82"/>
      <c r="EE264" s="82"/>
      <c r="EF264" s="82"/>
      <c r="EG264" s="82"/>
      <c r="EH264" s="82"/>
      <c r="EI264" s="82"/>
      <c r="EJ264" s="82"/>
      <c r="EK264" s="82"/>
      <c r="EL264" s="82"/>
      <c r="EM264" s="82"/>
      <c r="EN264" s="82"/>
      <c r="EO264" s="82"/>
      <c r="EP264" s="82"/>
      <c r="EQ264" s="82"/>
      <c r="ER264" s="82"/>
      <c r="ES264" s="82"/>
      <c r="ET264" s="82"/>
      <c r="EU264" s="82"/>
      <c r="EV264" s="82"/>
      <c r="EW264" s="82"/>
      <c r="EX264" s="82"/>
      <c r="EY264" s="82"/>
      <c r="EZ264" s="82"/>
      <c r="FA264" s="82"/>
      <c r="FB264" s="82"/>
      <c r="FC264" s="82"/>
      <c r="FD264" s="82"/>
      <c r="FE264" s="82"/>
      <c r="FF264" s="82"/>
      <c r="FG264" s="82"/>
      <c r="FH264" s="82"/>
      <c r="FI264" s="82"/>
      <c r="FJ264" s="82"/>
      <c r="FK264" s="82"/>
      <c r="FL264" s="82"/>
      <c r="FM264" s="82"/>
      <c r="FN264" s="82"/>
      <c r="FO264" s="82"/>
      <c r="FP264" s="82"/>
      <c r="FQ264" s="82"/>
      <c r="FR264" s="82"/>
      <c r="FS264" s="82"/>
      <c r="FT264" s="82"/>
      <c r="FU264" s="82"/>
      <c r="FV264" s="82"/>
      <c r="FW264" s="82"/>
      <c r="FX264" s="82"/>
      <c r="FY264" s="82"/>
      <c r="FZ264" s="82"/>
      <c r="GA264" s="82"/>
      <c r="GB264" s="82"/>
      <c r="GC264" s="82"/>
      <c r="GD264" s="82"/>
      <c r="GE264" s="82"/>
      <c r="GF264" s="82"/>
      <c r="GG264" s="82"/>
      <c r="GH264" s="82"/>
      <c r="GI264" s="82"/>
      <c r="GJ264" s="82"/>
      <c r="GK264" s="82"/>
      <c r="GL264" s="82"/>
      <c r="GM264" s="82"/>
      <c r="GN264" s="82"/>
      <c r="GO264" s="82"/>
      <c r="GP264" s="82"/>
      <c r="GQ264" s="82"/>
      <c r="GR264" s="82"/>
      <c r="GS264" s="82"/>
      <c r="GT264" s="82"/>
      <c r="GU264" s="82"/>
      <c r="GV264" s="82"/>
      <c r="GW264" s="82"/>
      <c r="GX264" s="82"/>
      <c r="GY264" s="82"/>
      <c r="GZ264" s="82"/>
      <c r="HA264" s="82"/>
      <c r="HB264" s="82"/>
      <c r="HC264" s="82"/>
      <c r="HD264" s="82"/>
      <c r="HE264" s="82"/>
      <c r="HF264" s="82"/>
      <c r="HG264" s="82"/>
      <c r="HH264" s="82"/>
      <c r="HI264" s="82"/>
      <c r="HJ264" s="82"/>
      <c r="HK264" s="82"/>
      <c r="HL264" s="82"/>
      <c r="HM264" s="82"/>
      <c r="HN264" s="82"/>
      <c r="HO264" s="82"/>
      <c r="HP264" s="82"/>
      <c r="HQ264" s="82"/>
      <c r="HR264" s="82"/>
      <c r="HS264" s="82"/>
      <c r="HT264" s="82"/>
      <c r="HU264" s="82"/>
      <c r="HV264" s="82"/>
      <c r="HW264" s="82"/>
      <c r="HX264" s="82"/>
      <c r="HY264" s="82"/>
      <c r="HZ264" s="82"/>
      <c r="IA264" s="82"/>
      <c r="IB264" s="82"/>
      <c r="IC264" s="82"/>
      <c r="ID264" s="82"/>
      <c r="IE264" s="82"/>
      <c r="IF264" s="82"/>
      <c r="IG264" s="82"/>
      <c r="IH264" s="82"/>
      <c r="II264" s="82"/>
      <c r="IJ264" s="82"/>
      <c r="IK264" s="82"/>
      <c r="IL264" s="82"/>
      <c r="IM264" s="82"/>
      <c r="IN264" s="82"/>
      <c r="IO264" s="82"/>
      <c r="IP264" s="82"/>
      <c r="IQ264" s="82"/>
      <c r="IR264" s="82"/>
      <c r="IS264" s="82"/>
      <c r="IT264" s="82"/>
      <c r="IU264" s="82"/>
      <c r="IV264" s="82"/>
      <c r="IW264" s="82"/>
      <c r="IX264" s="82"/>
      <c r="IY264" s="82"/>
      <c r="IZ264" s="82"/>
      <c r="JA264" s="82"/>
      <c r="JB264" s="82"/>
      <c r="JC264" s="82"/>
      <c r="JD264" s="82"/>
      <c r="JE264" s="82"/>
      <c r="JF264" s="82"/>
      <c r="JG264" s="82"/>
      <c r="JH264" s="82"/>
      <c r="JI264" s="82"/>
      <c r="JJ264" s="82"/>
      <c r="JK264" s="82"/>
      <c r="JL264" s="82"/>
      <c r="JM264" s="82"/>
      <c r="JN264" s="82"/>
      <c r="JO264" s="82"/>
      <c r="JP264" s="82"/>
      <c r="JQ264" s="82"/>
      <c r="JR264" s="82"/>
      <c r="JS264" s="82"/>
      <c r="JT264" s="82"/>
      <c r="JU264" s="82"/>
      <c r="JV264" s="82"/>
      <c r="JW264" s="82"/>
      <c r="JX264" s="82"/>
      <c r="JY264" s="82"/>
      <c r="JZ264" s="82"/>
      <c r="KA264" s="82"/>
      <c r="KB264" s="82"/>
      <c r="KC264" s="82"/>
      <c r="KD264" s="82"/>
      <c r="KE264" s="82"/>
      <c r="KF264" s="82"/>
      <c r="KG264" s="82"/>
      <c r="KH264" s="82"/>
      <c r="KI264" s="82"/>
      <c r="KJ264" s="82"/>
      <c r="KK264" s="82"/>
      <c r="KL264" s="82"/>
      <c r="KM264" s="82"/>
      <c r="KN264" s="82"/>
      <c r="KO264" s="82"/>
      <c r="KP264" s="82"/>
      <c r="KQ264" s="82"/>
      <c r="KR264" s="82"/>
      <c r="KS264" s="82"/>
      <c r="KT264" s="82"/>
      <c r="KU264" s="82"/>
      <c r="KV264" s="82"/>
      <c r="KW264" s="82"/>
      <c r="KX264" s="82"/>
      <c r="KY264" s="82"/>
      <c r="KZ264" s="82"/>
      <c r="LA264" s="82"/>
      <c r="LB264" s="82"/>
      <c r="LC264" s="82"/>
      <c r="LD264" s="82"/>
      <c r="LE264" s="82"/>
      <c r="LF264" s="82"/>
      <c r="LG264" s="82"/>
      <c r="LH264" s="82"/>
      <c r="LI264" s="82"/>
      <c r="LJ264" s="82"/>
      <c r="LK264" s="82"/>
      <c r="LL264" s="82"/>
      <c r="LM264" s="82"/>
      <c r="LN264" s="82"/>
      <c r="LO264" s="82"/>
      <c r="LP264" s="82"/>
      <c r="LQ264" s="82"/>
      <c r="LR264" s="82"/>
      <c r="LS264" s="82"/>
      <c r="LT264" s="82"/>
      <c r="LU264" s="82"/>
      <c r="LV264" s="82"/>
      <c r="LW264" s="82"/>
      <c r="LX264" s="82"/>
      <c r="LY264" s="82"/>
      <c r="LZ264" s="82"/>
      <c r="MA264" s="82"/>
      <c r="MB264" s="82"/>
      <c r="MC264" s="82"/>
      <c r="MD264" s="82"/>
      <c r="ME264" s="82"/>
      <c r="MF264" s="82"/>
      <c r="MG264" s="82"/>
      <c r="MH264" s="82"/>
      <c r="MI264" s="82"/>
      <c r="MJ264" s="82"/>
      <c r="MK264" s="82"/>
      <c r="ML264" s="82"/>
      <c r="MM264" s="82"/>
      <c r="MN264" s="82"/>
      <c r="MO264" s="82"/>
      <c r="MP264" s="82"/>
      <c r="MQ264" s="82"/>
      <c r="MR264" s="82"/>
      <c r="MS264" s="82"/>
      <c r="MT264" s="82"/>
      <c r="MU264" s="82"/>
      <c r="MV264" s="82"/>
      <c r="MW264" s="82"/>
      <c r="MX264" s="82"/>
      <c r="MY264" s="82"/>
      <c r="MZ264" s="82"/>
      <c r="NA264" s="82"/>
      <c r="NB264" s="82"/>
      <c r="NC264" s="82"/>
      <c r="ND264" s="82"/>
      <c r="NE264" s="82"/>
      <c r="NF264" s="82"/>
      <c r="NG264" s="82"/>
      <c r="NH264" s="82"/>
      <c r="NI264" s="82"/>
      <c r="NJ264" s="82"/>
      <c r="NK264" s="82"/>
      <c r="NL264" s="82"/>
      <c r="NM264" s="82"/>
      <c r="NN264" s="82"/>
      <c r="NO264" s="82"/>
      <c r="NP264" s="82"/>
      <c r="NQ264" s="82"/>
      <c r="NR264" s="82"/>
      <c r="NS264" s="82"/>
      <c r="NT264" s="82"/>
      <c r="NU264" s="82"/>
      <c r="NV264" s="82"/>
      <c r="NW264" s="82"/>
      <c r="NX264" s="82"/>
      <c r="NY264" s="82"/>
      <c r="NZ264" s="82"/>
      <c r="OA264" s="82"/>
      <c r="OB264" s="82"/>
      <c r="OC264" s="82"/>
      <c r="OD264" s="82"/>
      <c r="OE264" s="82"/>
      <c r="OF264" s="82"/>
      <c r="OG264" s="82"/>
      <c r="OH264" s="82"/>
      <c r="OI264" s="82"/>
      <c r="OJ264" s="82"/>
      <c r="OK264" s="82"/>
      <c r="OL264" s="82"/>
      <c r="OM264" s="82"/>
      <c r="ON264" s="82"/>
      <c r="OO264" s="82"/>
      <c r="OP264" s="82"/>
      <c r="OQ264" s="82"/>
      <c r="OR264" s="82"/>
      <c r="OS264" s="82"/>
      <c r="OT264" s="82"/>
      <c r="OU264" s="82"/>
      <c r="OV264" s="82"/>
      <c r="OW264" s="82"/>
      <c r="OX264" s="82"/>
      <c r="OY264" s="82"/>
      <c r="OZ264" s="82"/>
      <c r="PA264" s="82"/>
      <c r="PB264" s="82"/>
      <c r="PC264" s="82"/>
      <c r="PD264" s="82"/>
      <c r="PE264" s="82"/>
      <c r="PF264" s="82"/>
      <c r="PG264" s="82"/>
      <c r="PH264" s="82"/>
      <c r="PI264" s="82"/>
      <c r="PJ264" s="82"/>
      <c r="PK264" s="82"/>
      <c r="PL264" s="82"/>
      <c r="PM264" s="82"/>
      <c r="PN264" s="82"/>
      <c r="PO264" s="82"/>
      <c r="PP264" s="82"/>
      <c r="PQ264" s="82"/>
      <c r="PR264" s="82"/>
      <c r="PS264" s="82"/>
      <c r="PT264" s="82"/>
      <c r="PU264" s="82"/>
      <c r="PV264" s="82"/>
      <c r="PW264" s="82"/>
      <c r="PX264" s="82"/>
      <c r="PY264" s="82"/>
      <c r="PZ264" s="82"/>
      <c r="QA264" s="82"/>
      <c r="QB264" s="82"/>
      <c r="QC264" s="82"/>
      <c r="QD264" s="82"/>
      <c r="QE264" s="82"/>
      <c r="QF264" s="82"/>
      <c r="QG264" s="82"/>
      <c r="QH264" s="82"/>
      <c r="QI264" s="82"/>
      <c r="QJ264" s="82"/>
      <c r="QK264" s="82"/>
      <c r="QL264" s="82"/>
      <c r="QM264" s="82"/>
      <c r="QN264" s="82"/>
      <c r="QO264" s="82"/>
      <c r="QP264" s="82"/>
      <c r="QQ264" s="82"/>
      <c r="QR264" s="82"/>
      <c r="QS264" s="82"/>
      <c r="QT264" s="82"/>
      <c r="QU264" s="82"/>
      <c r="QV264" s="82"/>
      <c r="QW264" s="82"/>
      <c r="QX264" s="82"/>
      <c r="QY264" s="82"/>
      <c r="QZ264" s="82"/>
      <c r="RA264" s="82"/>
      <c r="RB264" s="82"/>
      <c r="RC264" s="82"/>
      <c r="RD264" s="82"/>
      <c r="RE264" s="82"/>
      <c r="RF264" s="82"/>
      <c r="RG264" s="82"/>
      <c r="RH264" s="82"/>
      <c r="RI264" s="82"/>
      <c r="RJ264" s="82"/>
      <c r="RK264" s="82"/>
      <c r="RL264" s="82"/>
      <c r="RM264" s="82"/>
      <c r="RN264" s="82"/>
      <c r="RO264" s="82"/>
      <c r="RP264" s="82"/>
      <c r="RQ264" s="82"/>
      <c r="RR264" s="82"/>
      <c r="RS264" s="82"/>
      <c r="RT264" s="82"/>
      <c r="RU264" s="82"/>
      <c r="RV264" s="82"/>
      <c r="RW264" s="82"/>
      <c r="RX264" s="82"/>
      <c r="RY264" s="82"/>
      <c r="RZ264" s="82"/>
      <c r="SA264" s="82"/>
      <c r="SB264" s="82"/>
      <c r="SC264" s="82"/>
      <c r="SD264" s="82"/>
      <c r="SE264" s="82"/>
      <c r="SF264" s="82"/>
      <c r="SG264" s="82"/>
      <c r="SH264" s="82"/>
      <c r="SI264" s="82"/>
      <c r="SJ264" s="82"/>
      <c r="SK264" s="82"/>
      <c r="SL264" s="82"/>
      <c r="SM264" s="82"/>
      <c r="SN264" s="82"/>
      <c r="SO264" s="82"/>
      <c r="SP264" s="82"/>
      <c r="SQ264" s="82"/>
      <c r="SR264" s="82"/>
      <c r="SS264" s="82"/>
      <c r="ST264" s="82"/>
      <c r="SU264" s="82"/>
      <c r="SV264" s="82"/>
      <c r="SW264" s="82"/>
      <c r="SX264" s="82"/>
      <c r="SY264" s="82"/>
      <c r="SZ264" s="82"/>
      <c r="TA264" s="82"/>
      <c r="TB264" s="82"/>
      <c r="TC264" s="82"/>
      <c r="TD264" s="82"/>
      <c r="TE264" s="82"/>
      <c r="TF264" s="82"/>
      <c r="TG264" s="82"/>
      <c r="TH264" s="82"/>
      <c r="TI264" s="82"/>
      <c r="TJ264" s="82"/>
      <c r="TK264" s="82"/>
      <c r="TL264" s="82"/>
      <c r="TM264" s="82"/>
      <c r="TN264" s="82"/>
      <c r="TO264" s="82"/>
      <c r="TP264" s="82"/>
      <c r="TQ264" s="82"/>
      <c r="TR264" s="82"/>
      <c r="TS264" s="82"/>
      <c r="TT264" s="82"/>
      <c r="TU264" s="82"/>
      <c r="TV264" s="82"/>
      <c r="TW264" s="82"/>
      <c r="TX264" s="82"/>
      <c r="TY264" s="82"/>
      <c r="TZ264" s="82"/>
      <c r="UA264" s="82"/>
      <c r="UB264" s="82"/>
      <c r="UC264" s="82"/>
      <c r="UD264" s="82"/>
      <c r="UE264" s="82"/>
      <c r="UF264" s="82"/>
      <c r="UG264" s="82"/>
      <c r="UH264" s="82"/>
      <c r="UI264" s="82"/>
      <c r="UJ264" s="82"/>
      <c r="UK264" s="82"/>
      <c r="UL264" s="82"/>
      <c r="UM264" s="82"/>
      <c r="UN264" s="82"/>
      <c r="UO264" s="82"/>
      <c r="UP264" s="82"/>
      <c r="UQ264" s="82"/>
      <c r="UR264" s="82"/>
      <c r="US264" s="82"/>
      <c r="UT264" s="82"/>
      <c r="UU264" s="82"/>
      <c r="UV264" s="82"/>
      <c r="UW264" s="82"/>
      <c r="UX264" s="82"/>
      <c r="UY264" s="82"/>
      <c r="UZ264" s="82"/>
      <c r="VA264" s="82"/>
      <c r="VB264" s="82"/>
      <c r="VC264" s="82"/>
      <c r="VD264" s="82"/>
      <c r="VE264" s="82"/>
      <c r="VF264" s="82"/>
      <c r="VG264" s="82"/>
      <c r="VH264" s="82"/>
      <c r="VI264" s="82"/>
      <c r="VJ264" s="82"/>
      <c r="VK264" s="82"/>
      <c r="VL264" s="82"/>
      <c r="VM264" s="82"/>
      <c r="VN264" s="82"/>
      <c r="VO264" s="82"/>
      <c r="VP264" s="82"/>
      <c r="VQ264" s="82"/>
      <c r="VR264" s="82"/>
      <c r="VS264" s="82"/>
      <c r="VT264" s="82"/>
      <c r="VU264" s="82"/>
      <c r="VV264" s="82"/>
      <c r="VW264" s="82"/>
      <c r="VX264" s="82"/>
      <c r="VY264" s="82"/>
      <c r="VZ264" s="82"/>
      <c r="WA264" s="82"/>
      <c r="WB264" s="82"/>
      <c r="WC264" s="82"/>
      <c r="WD264" s="82"/>
      <c r="WE264" s="82"/>
      <c r="WF264" s="82"/>
      <c r="WG264" s="82"/>
      <c r="WH264" s="82"/>
      <c r="WI264" s="82"/>
      <c r="WJ264" s="82"/>
      <c r="WK264" s="82"/>
      <c r="WL264" s="82"/>
      <c r="WM264" s="82"/>
      <c r="WN264" s="82"/>
      <c r="WO264" s="82"/>
      <c r="WP264" s="82"/>
      <c r="WQ264" s="82"/>
      <c r="WR264" s="82"/>
      <c r="WS264" s="82"/>
      <c r="WT264" s="82"/>
      <c r="WU264" s="82"/>
      <c r="WV264" s="82"/>
      <c r="WW264" s="82"/>
      <c r="WX264" s="82"/>
      <c r="WY264" s="82"/>
      <c r="WZ264" s="82"/>
      <c r="XA264" s="82"/>
      <c r="XB264" s="82"/>
      <c r="XC264" s="82"/>
      <c r="XD264" s="82"/>
      <c r="XE264" s="82"/>
      <c r="XF264" s="82"/>
      <c r="XG264" s="82"/>
      <c r="XH264" s="82"/>
      <c r="XI264" s="82"/>
      <c r="XJ264" s="82"/>
      <c r="XK264" s="82"/>
      <c r="XL264" s="82"/>
      <c r="XM264" s="82"/>
      <c r="XN264" s="82"/>
      <c r="XO264" s="82"/>
      <c r="XP264" s="82"/>
      <c r="XQ264" s="82"/>
      <c r="XR264" s="82"/>
      <c r="XS264" s="82"/>
      <c r="XT264" s="82"/>
      <c r="XU264" s="82"/>
      <c r="XV264" s="82"/>
      <c r="XW264" s="82"/>
      <c r="XX264" s="82"/>
      <c r="XY264" s="82"/>
      <c r="XZ264" s="82"/>
      <c r="YA264" s="82"/>
      <c r="YB264" s="82"/>
      <c r="YC264" s="82"/>
      <c r="YD264" s="82"/>
      <c r="YE264" s="82"/>
      <c r="YF264" s="82"/>
      <c r="YG264" s="82"/>
      <c r="YH264" s="82"/>
      <c r="YI264" s="82"/>
      <c r="YJ264" s="82"/>
      <c r="YK264" s="82"/>
      <c r="YL264" s="82"/>
      <c r="YM264" s="82"/>
      <c r="YN264" s="82"/>
      <c r="YO264" s="82"/>
      <c r="YP264" s="82"/>
      <c r="YQ264" s="82"/>
      <c r="YR264" s="82"/>
      <c r="YS264" s="82"/>
      <c r="YT264" s="82"/>
      <c r="YU264" s="82"/>
      <c r="YV264" s="82"/>
      <c r="YW264" s="82"/>
      <c r="YX264" s="82"/>
      <c r="YY264" s="82"/>
      <c r="YZ264" s="82"/>
      <c r="ZA264" s="82"/>
      <c r="ZB264" s="82"/>
      <c r="ZC264" s="82"/>
      <c r="ZD264" s="82"/>
      <c r="ZE264" s="82"/>
      <c r="ZF264" s="82"/>
      <c r="ZG264" s="82"/>
      <c r="ZH264" s="82"/>
      <c r="ZI264" s="82"/>
      <c r="ZJ264" s="82"/>
      <c r="ZK264" s="82"/>
      <c r="ZL264" s="82"/>
      <c r="ZM264" s="82"/>
      <c r="ZN264" s="82"/>
      <c r="ZO264" s="82"/>
      <c r="ZP264" s="82"/>
      <c r="ZQ264" s="82"/>
      <c r="ZR264" s="82"/>
      <c r="ZS264" s="82"/>
      <c r="ZT264" s="82"/>
      <c r="ZU264" s="82"/>
      <c r="ZV264" s="82"/>
      <c r="ZW264" s="82"/>
      <c r="ZX264" s="82"/>
      <c r="ZY264" s="82"/>
      <c r="ZZ264" s="82"/>
      <c r="AAA264" s="82"/>
      <c r="AAB264" s="82"/>
      <c r="AAC264" s="82"/>
      <c r="AAD264" s="82"/>
      <c r="AAE264" s="82"/>
      <c r="AAF264" s="82"/>
      <c r="AAG264" s="82"/>
      <c r="AAH264" s="82"/>
      <c r="AAI264" s="82"/>
      <c r="AAJ264" s="82"/>
      <c r="AAK264" s="82"/>
      <c r="AAL264" s="82"/>
      <c r="AAM264" s="82"/>
      <c r="AAN264" s="82"/>
      <c r="AAO264" s="82"/>
      <c r="AAP264" s="82"/>
      <c r="AAQ264" s="82"/>
      <c r="AAR264" s="82"/>
      <c r="AAS264" s="82"/>
      <c r="AAT264" s="82"/>
      <c r="AAU264" s="82"/>
      <c r="AAV264" s="82"/>
      <c r="AAW264" s="82"/>
      <c r="AAX264" s="82"/>
      <c r="AAY264" s="82"/>
      <c r="AAZ264" s="82"/>
      <c r="ABA264" s="82"/>
      <c r="ABB264" s="82"/>
      <c r="ABC264" s="82"/>
      <c r="ABD264" s="82"/>
      <c r="ABE264" s="82"/>
      <c r="ABF264" s="82"/>
      <c r="ABG264" s="82"/>
      <c r="ABH264" s="82"/>
      <c r="ABI264" s="82"/>
      <c r="ABJ264" s="82"/>
      <c r="ABK264" s="82"/>
      <c r="ABL264" s="82"/>
      <c r="ABM264" s="82"/>
      <c r="ABN264" s="82"/>
      <c r="ABO264" s="82"/>
      <c r="ABP264" s="82"/>
      <c r="ABQ264" s="82"/>
      <c r="ABR264" s="82"/>
      <c r="ABS264" s="82"/>
      <c r="ABT264" s="82"/>
      <c r="ABU264" s="82"/>
      <c r="ABV264" s="82"/>
      <c r="ABW264" s="82"/>
      <c r="ABX264" s="82"/>
      <c r="ABY264" s="82"/>
      <c r="ABZ264" s="82"/>
      <c r="ACA264" s="82"/>
      <c r="ACB264" s="82"/>
      <c r="ACC264" s="82"/>
      <c r="ACD264" s="82"/>
      <c r="ACE264" s="82"/>
      <c r="ACF264" s="82"/>
      <c r="ACG264" s="82"/>
      <c r="ACH264" s="82"/>
      <c r="ACI264" s="82"/>
      <c r="ACJ264" s="82"/>
      <c r="ACK264" s="82"/>
      <c r="ACL264" s="82"/>
      <c r="ACM264" s="82"/>
      <c r="ACN264" s="82"/>
      <c r="ACO264" s="82"/>
      <c r="ACP264" s="82"/>
      <c r="ACQ264" s="82"/>
      <c r="ACR264" s="82"/>
      <c r="ACS264" s="82"/>
      <c r="ACT264" s="82"/>
      <c r="ACU264" s="82"/>
      <c r="ACV264" s="82"/>
      <c r="ACW264" s="82"/>
      <c r="ACX264" s="82"/>
      <c r="ACY264" s="82"/>
      <c r="ACZ264" s="82"/>
      <c r="ADA264" s="82"/>
      <c r="ADB264" s="82"/>
      <c r="ADC264" s="82"/>
      <c r="ADD264" s="82"/>
      <c r="ADE264" s="82"/>
      <c r="ADF264" s="82"/>
      <c r="ADG264" s="82"/>
      <c r="ADH264" s="82"/>
      <c r="ADI264" s="82"/>
      <c r="ADJ264" s="82"/>
      <c r="ADK264" s="82"/>
      <c r="ADL264" s="82"/>
      <c r="ADM264" s="82"/>
      <c r="ADN264" s="82"/>
      <c r="ADO264" s="82"/>
      <c r="ADP264" s="82"/>
      <c r="ADQ264" s="82"/>
      <c r="ADR264" s="82"/>
      <c r="ADS264" s="82"/>
      <c r="ADT264" s="82"/>
      <c r="ADU264" s="82"/>
      <c r="ADV264" s="82"/>
      <c r="ADW264" s="82"/>
      <c r="ADX264" s="82"/>
      <c r="ADY264" s="82"/>
      <c r="ADZ264" s="82"/>
      <c r="AEA264" s="82"/>
      <c r="AEB264" s="82"/>
      <c r="AEC264" s="82"/>
      <c r="AED264" s="82"/>
      <c r="AEE264" s="82"/>
      <c r="AEF264" s="82"/>
      <c r="AEG264" s="82"/>
      <c r="AEH264" s="82"/>
      <c r="AEI264" s="82"/>
      <c r="AEJ264" s="82"/>
      <c r="AEK264" s="82"/>
      <c r="AEL264" s="82"/>
      <c r="AEM264" s="82"/>
      <c r="AEN264" s="82"/>
      <c r="AEO264" s="82"/>
      <c r="AEP264" s="82"/>
      <c r="AEQ264" s="82"/>
      <c r="AER264" s="82"/>
      <c r="AES264" s="82"/>
      <c r="AET264" s="82"/>
      <c r="AEU264" s="82"/>
      <c r="AEV264" s="82"/>
      <c r="AEW264" s="82"/>
      <c r="AEX264" s="82"/>
      <c r="AEY264" s="82"/>
      <c r="AEZ264" s="82"/>
      <c r="AFA264" s="82"/>
      <c r="AFB264" s="82"/>
      <c r="AFC264" s="82"/>
      <c r="AFD264" s="82"/>
      <c r="AFE264" s="82"/>
      <c r="AFF264" s="82"/>
      <c r="AFG264" s="82"/>
      <c r="AFH264" s="82"/>
      <c r="AFI264" s="82"/>
      <c r="AFJ264" s="82"/>
      <c r="AFK264" s="82"/>
      <c r="AFL264" s="82"/>
      <c r="AFM264" s="82"/>
      <c r="AFN264" s="82"/>
      <c r="AFO264" s="82"/>
      <c r="AFP264" s="82"/>
      <c r="AFQ264" s="82"/>
      <c r="AFR264" s="82"/>
      <c r="AFS264" s="82"/>
      <c r="AFT264" s="82"/>
      <c r="AFU264" s="82"/>
      <c r="AFV264" s="82"/>
      <c r="AFW264" s="82"/>
      <c r="AFX264" s="82"/>
      <c r="AFY264" s="82"/>
      <c r="AFZ264" s="82"/>
      <c r="AGA264" s="82"/>
      <c r="AGB264" s="82"/>
      <c r="AGC264" s="82"/>
      <c r="AGD264" s="82"/>
      <c r="AGE264" s="82"/>
      <c r="AGF264" s="82"/>
      <c r="AGG264" s="82"/>
      <c r="AGH264" s="82"/>
      <c r="AGI264" s="82"/>
      <c r="AGJ264" s="82"/>
      <c r="AGK264" s="82"/>
      <c r="AGL264" s="82"/>
      <c r="AGM264" s="82"/>
      <c r="AGN264" s="82"/>
      <c r="AGO264" s="82"/>
      <c r="AGP264" s="82"/>
      <c r="AGQ264" s="82"/>
      <c r="AGR264" s="82"/>
      <c r="AGS264" s="82"/>
      <c r="AGT264" s="82"/>
      <c r="AGU264" s="82"/>
      <c r="AGV264" s="82"/>
      <c r="AGW264" s="82"/>
      <c r="AGX264" s="82"/>
      <c r="AGY264" s="82"/>
      <c r="AGZ264" s="82"/>
      <c r="AHA264" s="82"/>
      <c r="AHB264" s="82"/>
      <c r="AHC264" s="82"/>
      <c r="AHD264" s="82"/>
      <c r="AHE264" s="82"/>
      <c r="AHF264" s="82"/>
      <c r="AHG264" s="82"/>
      <c r="AHH264" s="82"/>
      <c r="AHI264" s="82"/>
      <c r="AHJ264" s="82"/>
      <c r="AHK264" s="82"/>
      <c r="AHL264" s="82"/>
      <c r="AHM264" s="82"/>
      <c r="AHN264" s="82"/>
      <c r="AHO264" s="82"/>
      <c r="AHP264" s="82"/>
      <c r="AHQ264" s="82"/>
      <c r="AHR264" s="82"/>
      <c r="AHS264" s="82"/>
      <c r="AHT264" s="82"/>
      <c r="AHU264" s="82"/>
      <c r="AHV264" s="82"/>
      <c r="AHW264" s="82"/>
      <c r="AHX264" s="82"/>
      <c r="AHY264" s="82"/>
      <c r="AHZ264" s="82"/>
      <c r="AIA264" s="82"/>
      <c r="AIB264" s="82"/>
      <c r="AIC264" s="82"/>
      <c r="AID264" s="82"/>
      <c r="AIE264" s="82"/>
      <c r="AIF264" s="82"/>
      <c r="AIG264" s="82"/>
      <c r="AIH264" s="82"/>
      <c r="AII264" s="82"/>
      <c r="AIJ264" s="82"/>
      <c r="AIK264" s="82"/>
      <c r="AIL264" s="82"/>
      <c r="AIM264" s="82"/>
      <c r="AIN264" s="82"/>
      <c r="AIO264" s="82"/>
      <c r="AIP264" s="82"/>
      <c r="AIQ264" s="82"/>
      <c r="AIR264" s="82"/>
      <c r="AIS264" s="82"/>
      <c r="AIT264" s="82"/>
      <c r="AIU264" s="82"/>
      <c r="AIV264" s="82"/>
      <c r="AIW264" s="82"/>
      <c r="AIX264" s="82"/>
      <c r="AIY264" s="82"/>
      <c r="AIZ264" s="82"/>
      <c r="AJA264" s="82"/>
      <c r="AJB264" s="82"/>
      <c r="AJC264" s="82"/>
      <c r="AJD264" s="82"/>
      <c r="AJE264" s="82"/>
      <c r="AJF264" s="82"/>
      <c r="AJG264" s="82"/>
      <c r="AJH264" s="82"/>
      <c r="AJI264" s="82"/>
      <c r="AJJ264" s="82"/>
      <c r="AJK264" s="82"/>
      <c r="AJL264" s="82"/>
      <c r="AJM264" s="82"/>
      <c r="AJN264" s="82"/>
      <c r="AJO264" s="82"/>
      <c r="AJP264" s="82"/>
      <c r="AJQ264" s="82"/>
      <c r="AJR264" s="82"/>
      <c r="AJS264" s="82"/>
      <c r="AJT264" s="82"/>
      <c r="AJU264" s="82"/>
      <c r="AJV264" s="82"/>
      <c r="AJW264" s="82"/>
      <c r="AJX264" s="82"/>
      <c r="AJY264" s="82"/>
      <c r="AJZ264" s="82"/>
      <c r="AKA264" s="82"/>
      <c r="AKB264" s="82"/>
      <c r="AKC264" s="82"/>
      <c r="AKD264" s="82"/>
      <c r="AKE264" s="82"/>
      <c r="AKF264" s="82"/>
      <c r="AKG264" s="82"/>
      <c r="AKH264" s="82"/>
      <c r="AKI264" s="82"/>
      <c r="AKJ264" s="82"/>
      <c r="AKK264" s="82"/>
      <c r="AKL264" s="82"/>
      <c r="AKM264" s="82"/>
      <c r="AKN264" s="82"/>
      <c r="AKO264" s="82"/>
      <c r="AKP264" s="82"/>
      <c r="AKQ264" s="82"/>
      <c r="AKR264" s="82"/>
      <c r="AKS264" s="82"/>
      <c r="AKT264" s="82"/>
      <c r="AKU264" s="82"/>
      <c r="AKV264" s="82"/>
      <c r="AKW264" s="82"/>
      <c r="AKX264" s="82"/>
      <c r="AKY264" s="82"/>
      <c r="AKZ264" s="82"/>
      <c r="ALA264" s="82"/>
      <c r="ALB264" s="82"/>
      <c r="ALC264" s="82"/>
      <c r="ALD264" s="82"/>
      <c r="ALE264" s="82"/>
      <c r="ALF264" s="82"/>
      <c r="ALG264" s="82"/>
      <c r="ALH264" s="82"/>
      <c r="ALI264" s="82"/>
      <c r="ALJ264" s="82"/>
      <c r="ALK264" s="82"/>
      <c r="ALL264" s="82"/>
      <c r="ALM264" s="82"/>
      <c r="ALN264" s="82"/>
      <c r="ALO264" s="82"/>
      <c r="ALP264" s="82"/>
      <c r="ALQ264" s="82"/>
      <c r="ALR264" s="82"/>
      <c r="ALS264" s="82"/>
      <c r="ALT264" s="82"/>
      <c r="ALU264" s="82"/>
      <c r="ALV264" s="82"/>
      <c r="ALW264" s="82"/>
      <c r="ALX264" s="82"/>
      <c r="ALY264" s="82"/>
      <c r="ALZ264" s="82"/>
      <c r="AMA264" s="82"/>
      <c r="AMB264" s="82"/>
      <c r="AMC264" s="82"/>
      <c r="AMD264" s="82"/>
      <c r="AME264" s="82"/>
      <c r="AMF264" s="82"/>
      <c r="AMG264" s="82"/>
      <c r="AMH264" s="82"/>
      <c r="AMI264" s="82"/>
      <c r="AMJ264" s="82"/>
      <c r="AMK264" s="82"/>
      <c r="AML264" s="82"/>
      <c r="AMM264" s="82"/>
      <c r="AMN264" s="82"/>
      <c r="AMO264" s="82"/>
      <c r="AMP264" s="82"/>
      <c r="AMQ264" s="82"/>
      <c r="AMR264" s="82"/>
      <c r="AMS264" s="82"/>
      <c r="AMT264" s="82"/>
      <c r="AMU264" s="82"/>
      <c r="AMV264" s="82"/>
      <c r="AMW264" s="82"/>
      <c r="AMX264" s="82"/>
      <c r="AMY264" s="82"/>
      <c r="AMZ264" s="82"/>
      <c r="ANA264" s="82"/>
      <c r="ANB264" s="82"/>
      <c r="ANC264" s="82"/>
      <c r="AND264" s="82"/>
      <c r="ANE264" s="82"/>
      <c r="ANF264" s="82"/>
      <c r="ANG264" s="82"/>
      <c r="ANH264" s="82"/>
      <c r="ANI264" s="82"/>
      <c r="ANJ264" s="82"/>
      <c r="ANK264" s="82"/>
      <c r="ANL264" s="82"/>
      <c r="ANM264" s="82"/>
      <c r="ANN264" s="82"/>
      <c r="ANO264" s="82"/>
      <c r="ANP264" s="82"/>
      <c r="ANQ264" s="82"/>
      <c r="ANR264" s="82"/>
      <c r="ANS264" s="82"/>
      <c r="ANT264" s="82"/>
      <c r="ANU264" s="82"/>
      <c r="ANV264" s="82"/>
      <c r="ANW264" s="82"/>
      <c r="ANX264" s="82"/>
      <c r="ANY264" s="82"/>
      <c r="ANZ264" s="82"/>
      <c r="AOA264" s="82"/>
      <c r="AOB264" s="82"/>
      <c r="AOC264" s="82"/>
      <c r="AOD264" s="82"/>
      <c r="AOE264" s="82"/>
      <c r="AOF264" s="82"/>
      <c r="AOG264" s="82"/>
      <c r="AOH264" s="82"/>
      <c r="AOI264" s="82"/>
      <c r="AOJ264" s="82"/>
      <c r="AOK264" s="82"/>
      <c r="AOL264" s="82"/>
      <c r="AOM264" s="82"/>
      <c r="AON264" s="82"/>
      <c r="AOO264" s="82"/>
      <c r="AOP264" s="82"/>
      <c r="AOQ264" s="82"/>
      <c r="AOR264" s="82"/>
      <c r="AOS264" s="82"/>
      <c r="AOT264" s="82"/>
      <c r="AOU264" s="82"/>
      <c r="AOV264" s="82"/>
      <c r="AOW264" s="82"/>
      <c r="AOX264" s="82"/>
      <c r="AOY264" s="82"/>
      <c r="AOZ264" s="82"/>
      <c r="APA264" s="82"/>
      <c r="APB264" s="82"/>
      <c r="APC264" s="82"/>
      <c r="APD264" s="82"/>
      <c r="APE264" s="82"/>
      <c r="APF264" s="82"/>
      <c r="APG264" s="82"/>
      <c r="APH264" s="82"/>
      <c r="API264" s="82"/>
      <c r="APJ264" s="82"/>
      <c r="APK264" s="82"/>
      <c r="APL264" s="82"/>
      <c r="APM264" s="82"/>
      <c r="APN264" s="82"/>
      <c r="APO264" s="82"/>
      <c r="APP264" s="82"/>
      <c r="APQ264" s="82"/>
      <c r="APR264" s="82"/>
      <c r="APS264" s="82"/>
      <c r="APT264" s="82"/>
      <c r="APU264" s="82"/>
      <c r="APV264" s="82"/>
      <c r="APW264" s="82"/>
      <c r="APX264" s="82"/>
      <c r="APY264" s="82"/>
      <c r="APZ264" s="82"/>
      <c r="AQA264" s="82"/>
      <c r="AQB264" s="82"/>
      <c r="AQC264" s="82"/>
      <c r="AQD264" s="82"/>
      <c r="AQE264" s="82"/>
      <c r="AQF264" s="82"/>
      <c r="AQG264" s="82"/>
      <c r="AQH264" s="82"/>
      <c r="AQI264" s="82"/>
      <c r="AQJ264" s="82"/>
      <c r="AQK264" s="82"/>
      <c r="AQL264" s="82"/>
      <c r="AQM264" s="82"/>
      <c r="AQN264" s="82"/>
      <c r="AQO264" s="82"/>
      <c r="AQP264" s="82"/>
      <c r="AQQ264" s="82"/>
      <c r="AQR264" s="82"/>
      <c r="AQS264" s="82"/>
      <c r="AQT264" s="82"/>
      <c r="AQU264" s="82"/>
      <c r="AQV264" s="82"/>
      <c r="AQW264" s="82"/>
      <c r="AQX264" s="82"/>
      <c r="AQY264" s="82"/>
      <c r="AQZ264" s="82"/>
      <c r="ARA264" s="82"/>
      <c r="ARB264" s="82"/>
      <c r="ARC264" s="82"/>
      <c r="ARD264" s="82"/>
      <c r="ARE264" s="82"/>
      <c r="ARF264" s="82"/>
      <c r="ARG264" s="82"/>
      <c r="ARH264" s="82"/>
      <c r="ARI264" s="82"/>
      <c r="ARJ264" s="82"/>
      <c r="ARK264" s="82"/>
      <c r="ARL264" s="82"/>
      <c r="ARM264" s="82"/>
      <c r="ARN264" s="82"/>
      <c r="ARO264" s="82"/>
      <c r="ARP264" s="82"/>
      <c r="ARQ264" s="82"/>
      <c r="ARR264" s="82"/>
      <c r="ARS264" s="82"/>
      <c r="ART264" s="82"/>
      <c r="ARU264" s="82"/>
      <c r="ARV264" s="82"/>
      <c r="ARW264" s="82"/>
      <c r="ARX264" s="82"/>
      <c r="ARY264" s="82"/>
      <c r="ARZ264" s="82"/>
      <c r="ASA264" s="82"/>
      <c r="ASB264" s="82"/>
      <c r="ASC264" s="82"/>
      <c r="ASD264" s="82"/>
      <c r="ASE264" s="82"/>
      <c r="ASF264" s="82"/>
      <c r="ASG264" s="82"/>
      <c r="ASH264" s="82"/>
      <c r="ASI264" s="82"/>
      <c r="ASJ264" s="82"/>
      <c r="ASK264" s="82"/>
      <c r="ASL264" s="82"/>
      <c r="ASM264" s="82"/>
      <c r="ASN264" s="82"/>
      <c r="ASO264" s="82"/>
      <c r="ASP264" s="82"/>
      <c r="ASQ264" s="82"/>
      <c r="ASR264" s="82"/>
      <c r="ASS264" s="82"/>
      <c r="AST264" s="82"/>
      <c r="ASU264" s="82"/>
      <c r="ASV264" s="82"/>
      <c r="ASW264" s="82"/>
      <c r="ASX264" s="82"/>
      <c r="ASY264" s="82"/>
      <c r="ASZ264" s="82"/>
      <c r="ATA264" s="82"/>
      <c r="ATB264" s="82"/>
      <c r="ATC264" s="82"/>
      <c r="ATD264" s="82"/>
      <c r="ATE264" s="82"/>
      <c r="ATF264" s="82"/>
      <c r="ATG264" s="82"/>
      <c r="ATH264" s="82"/>
      <c r="ATI264" s="82"/>
      <c r="ATJ264" s="82"/>
      <c r="ATK264" s="82"/>
      <c r="ATL264" s="82"/>
      <c r="ATM264" s="82"/>
      <c r="ATN264" s="82"/>
      <c r="ATO264" s="82"/>
      <c r="ATP264" s="82"/>
      <c r="ATQ264" s="82"/>
      <c r="ATR264" s="82"/>
      <c r="ATS264" s="82"/>
      <c r="ATT264" s="82"/>
      <c r="ATU264" s="82"/>
      <c r="ATV264" s="82"/>
      <c r="ATW264" s="82"/>
      <c r="ATX264" s="82"/>
      <c r="ATY264" s="82"/>
      <c r="ATZ264" s="82"/>
      <c r="AUA264" s="82"/>
      <c r="AUB264" s="82"/>
      <c r="AUC264" s="82"/>
      <c r="AUD264" s="82"/>
      <c r="AUE264" s="82"/>
      <c r="AUF264" s="82"/>
      <c r="AUG264" s="82"/>
      <c r="AUH264" s="82"/>
      <c r="AUI264" s="82"/>
      <c r="AUJ264" s="82"/>
      <c r="AUK264" s="82"/>
      <c r="AUL264" s="82"/>
      <c r="AUM264" s="82"/>
      <c r="AUN264" s="82"/>
      <c r="AUO264" s="82"/>
      <c r="AUP264" s="82"/>
      <c r="AUQ264" s="82"/>
      <c r="AUR264" s="82"/>
      <c r="AUS264" s="82"/>
      <c r="AUT264" s="82"/>
      <c r="AUU264" s="82"/>
      <c r="AUV264" s="82"/>
      <c r="AUW264" s="82"/>
      <c r="AUX264" s="82"/>
      <c r="AUY264" s="82"/>
      <c r="AUZ264" s="82"/>
      <c r="AVA264" s="82"/>
      <c r="AVB264" s="82"/>
      <c r="AVC264" s="82"/>
      <c r="AVD264" s="82"/>
      <c r="AVE264" s="82"/>
      <c r="AVF264" s="82"/>
      <c r="AVG264" s="82"/>
      <c r="AVH264" s="82"/>
      <c r="AVI264" s="82"/>
      <c r="AVJ264" s="82"/>
      <c r="AVK264" s="82"/>
      <c r="AVL264" s="82"/>
      <c r="AVM264" s="82"/>
      <c r="AVN264" s="82"/>
      <c r="AVO264" s="82"/>
      <c r="AVP264" s="82"/>
      <c r="AVQ264" s="82"/>
      <c r="AVR264" s="82"/>
      <c r="AVS264" s="82"/>
      <c r="AVT264" s="82"/>
      <c r="AVU264" s="82"/>
      <c r="AVV264" s="82"/>
      <c r="AVW264" s="82"/>
      <c r="AVX264" s="82"/>
      <c r="AVY264" s="82"/>
      <c r="AVZ264" s="82"/>
      <c r="AWA264" s="82"/>
      <c r="AWB264" s="82"/>
      <c r="AWC264" s="82"/>
      <c r="AWD264" s="82"/>
      <c r="AWE264" s="82"/>
      <c r="AWF264" s="82"/>
      <c r="AWG264" s="82"/>
      <c r="AWH264" s="82"/>
      <c r="AWI264" s="82"/>
      <c r="AWJ264" s="82"/>
      <c r="AWK264" s="82"/>
      <c r="AWL264" s="82"/>
      <c r="AWM264" s="82"/>
      <c r="AWN264" s="82"/>
      <c r="AWO264" s="82"/>
      <c r="AWP264" s="82"/>
      <c r="AWQ264" s="82"/>
      <c r="AWR264" s="82"/>
      <c r="AWS264" s="82"/>
      <c r="AWT264" s="82"/>
      <c r="AWU264" s="82"/>
      <c r="AWV264" s="82"/>
      <c r="AWW264" s="82"/>
      <c r="AWX264" s="82"/>
      <c r="AWY264" s="82"/>
      <c r="AWZ264" s="82"/>
      <c r="AXA264" s="82"/>
      <c r="AXB264" s="82"/>
      <c r="AXC264" s="82"/>
      <c r="AXD264" s="82"/>
      <c r="AXE264" s="82"/>
      <c r="AXF264" s="82"/>
      <c r="AXG264" s="82"/>
      <c r="AXH264" s="82"/>
      <c r="AXI264" s="82"/>
      <c r="AXJ264" s="82"/>
      <c r="AXK264" s="82"/>
      <c r="AXL264" s="82"/>
      <c r="AXM264" s="82"/>
      <c r="AXN264" s="82"/>
      <c r="AXO264" s="82"/>
      <c r="AXP264" s="82"/>
      <c r="AXQ264" s="82"/>
      <c r="AXR264" s="82"/>
      <c r="AXS264" s="82"/>
      <c r="AXT264" s="82"/>
      <c r="AXU264" s="82"/>
      <c r="AXV264" s="82"/>
      <c r="AXW264" s="82"/>
      <c r="AXX264" s="82"/>
      <c r="AXY264" s="82"/>
      <c r="AXZ264" s="82"/>
      <c r="AYA264" s="82"/>
      <c r="AYB264" s="82"/>
      <c r="AYC264" s="82"/>
      <c r="AYD264" s="82"/>
      <c r="AYE264" s="82"/>
      <c r="AYF264" s="82"/>
      <c r="AYG264" s="82"/>
      <c r="AYH264" s="82"/>
      <c r="AYI264" s="82"/>
      <c r="AYJ264" s="82"/>
      <c r="AYK264" s="82"/>
      <c r="AYL264" s="82"/>
      <c r="AYM264" s="82"/>
      <c r="AYN264" s="82"/>
      <c r="AYO264" s="82"/>
      <c r="AYP264" s="82"/>
      <c r="AYQ264" s="82"/>
      <c r="AYR264" s="82"/>
      <c r="AYS264" s="82"/>
      <c r="AYT264" s="82"/>
      <c r="AYU264" s="82"/>
      <c r="AYV264" s="82"/>
      <c r="AYW264" s="82"/>
      <c r="AYX264" s="82"/>
      <c r="AYY264" s="82"/>
      <c r="AYZ264" s="82"/>
      <c r="AZA264" s="82"/>
      <c r="AZB264" s="82"/>
      <c r="AZC264" s="82"/>
      <c r="AZD264" s="82"/>
      <c r="AZE264" s="82"/>
      <c r="AZF264" s="82"/>
      <c r="AZG264" s="82"/>
      <c r="AZH264" s="82"/>
      <c r="AZI264" s="82"/>
      <c r="AZJ264" s="82"/>
      <c r="AZK264" s="82"/>
      <c r="AZL264" s="82"/>
      <c r="AZM264" s="82"/>
      <c r="AZN264" s="82"/>
      <c r="AZO264" s="82"/>
      <c r="AZP264" s="82"/>
      <c r="AZQ264" s="82"/>
      <c r="AZR264" s="82"/>
      <c r="AZS264" s="82"/>
      <c r="AZT264" s="82"/>
      <c r="AZU264" s="82"/>
      <c r="AZV264" s="82"/>
      <c r="AZW264" s="82"/>
      <c r="AZX264" s="82"/>
      <c r="AZY264" s="82"/>
      <c r="AZZ264" s="82"/>
      <c r="BAA264" s="82"/>
      <c r="BAB264" s="82"/>
      <c r="BAC264" s="82"/>
      <c r="BAD264" s="82"/>
      <c r="BAE264" s="82"/>
      <c r="BAF264" s="82"/>
      <c r="BAG264" s="82"/>
      <c r="BAH264" s="82"/>
      <c r="BAI264" s="82"/>
      <c r="BAJ264" s="82"/>
      <c r="BAK264" s="82"/>
      <c r="BAL264" s="82"/>
      <c r="BAM264" s="82"/>
      <c r="BAN264" s="82"/>
      <c r="BAO264" s="82"/>
      <c r="BAP264" s="82"/>
      <c r="BAQ264" s="82"/>
      <c r="BAR264" s="82"/>
      <c r="BAS264" s="82"/>
      <c r="BAT264" s="82"/>
      <c r="BAU264" s="82"/>
      <c r="BAV264" s="82"/>
      <c r="BAW264" s="82"/>
      <c r="BAX264" s="82"/>
      <c r="BAY264" s="82"/>
      <c r="BAZ264" s="82"/>
      <c r="BBA264" s="82"/>
      <c r="BBB264" s="82"/>
      <c r="BBC264" s="82"/>
      <c r="BBD264" s="82"/>
      <c r="BBE264" s="82"/>
      <c r="BBF264" s="82"/>
      <c r="BBG264" s="82"/>
      <c r="BBH264" s="82"/>
      <c r="BBI264" s="82"/>
      <c r="BBJ264" s="82"/>
      <c r="BBK264" s="82"/>
      <c r="BBL264" s="82"/>
      <c r="BBM264" s="82"/>
      <c r="BBN264" s="82"/>
      <c r="BBO264" s="82"/>
      <c r="BBP264" s="82"/>
      <c r="BBQ264" s="82"/>
      <c r="BBR264" s="82"/>
      <c r="BBS264" s="82"/>
      <c r="BBT264" s="82"/>
      <c r="BBU264" s="82"/>
      <c r="BBV264" s="82"/>
      <c r="BBW264" s="82"/>
      <c r="BBX264" s="82"/>
      <c r="BBY264" s="82"/>
      <c r="BBZ264" s="82"/>
      <c r="BCA264" s="82"/>
      <c r="BCB264" s="82"/>
      <c r="BCC264" s="82"/>
      <c r="BCD264" s="82"/>
      <c r="BCE264" s="82"/>
      <c r="BCF264" s="82"/>
      <c r="BCG264" s="82"/>
      <c r="BCH264" s="82"/>
      <c r="BCI264" s="82"/>
      <c r="BCJ264" s="82"/>
      <c r="BCK264" s="82"/>
      <c r="BCL264" s="82"/>
      <c r="BCM264" s="82"/>
      <c r="BCN264" s="82"/>
      <c r="BCO264" s="82"/>
      <c r="BCP264" s="82"/>
      <c r="BCQ264" s="82"/>
      <c r="BCR264" s="82"/>
      <c r="BCS264" s="82"/>
      <c r="BCT264" s="82"/>
      <c r="BCU264" s="82"/>
      <c r="BCV264" s="82"/>
      <c r="BCW264" s="82"/>
      <c r="BCX264" s="82"/>
      <c r="BCY264" s="82"/>
      <c r="BCZ264" s="82"/>
      <c r="BDA264" s="82"/>
      <c r="BDB264" s="82"/>
      <c r="BDC264" s="82"/>
      <c r="BDD264" s="82"/>
      <c r="BDE264" s="82"/>
      <c r="BDF264" s="82"/>
      <c r="BDG264" s="82"/>
      <c r="BDH264" s="82"/>
      <c r="BDI264" s="82"/>
      <c r="BDJ264" s="82"/>
      <c r="BDK264" s="82"/>
      <c r="BDL264" s="82"/>
      <c r="BDM264" s="82"/>
      <c r="BDN264" s="82"/>
      <c r="BDO264" s="82"/>
      <c r="BDP264" s="82"/>
      <c r="BDQ264" s="82"/>
      <c r="BDR264" s="82"/>
      <c r="BDS264" s="82"/>
      <c r="BDT264" s="82"/>
      <c r="BDU264" s="82"/>
      <c r="BDV264" s="82"/>
      <c r="BDW264" s="82"/>
      <c r="BDX264" s="82"/>
      <c r="BDY264" s="82"/>
      <c r="BDZ264" s="82"/>
      <c r="BEA264" s="82"/>
      <c r="BEB264" s="82"/>
      <c r="BEC264" s="82"/>
      <c r="BED264" s="82"/>
      <c r="BEE264" s="82"/>
      <c r="BEF264" s="82"/>
      <c r="BEG264" s="82"/>
      <c r="BEH264" s="82"/>
      <c r="BEI264" s="82"/>
      <c r="BEJ264" s="82"/>
      <c r="BEK264" s="82"/>
      <c r="BEL264" s="82"/>
      <c r="BEM264" s="82"/>
      <c r="BEN264" s="82"/>
      <c r="BEO264" s="82"/>
      <c r="BEP264" s="82"/>
      <c r="BEQ264" s="82"/>
      <c r="BER264" s="82"/>
      <c r="BES264" s="82"/>
      <c r="BET264" s="82"/>
      <c r="BEU264" s="82"/>
      <c r="BEV264" s="82"/>
      <c r="BEW264" s="82"/>
      <c r="BEX264" s="82"/>
      <c r="BEY264" s="82"/>
      <c r="BEZ264" s="82"/>
      <c r="BFA264" s="82"/>
      <c r="BFB264" s="82"/>
      <c r="BFC264" s="82"/>
      <c r="BFD264" s="82"/>
      <c r="BFE264" s="82"/>
      <c r="BFF264" s="82"/>
      <c r="BFG264" s="82"/>
      <c r="BFH264" s="82"/>
      <c r="BFI264" s="82"/>
      <c r="BFJ264" s="82"/>
      <c r="BFK264" s="82"/>
      <c r="BFL264" s="82"/>
      <c r="BFM264" s="82"/>
      <c r="BFN264" s="82"/>
      <c r="BFO264" s="82"/>
      <c r="BFP264" s="82"/>
      <c r="BFQ264" s="82"/>
      <c r="BFR264" s="82"/>
      <c r="BFS264" s="82"/>
      <c r="BFT264" s="82"/>
      <c r="BFU264" s="82"/>
      <c r="BFV264" s="82"/>
      <c r="BFW264" s="82"/>
      <c r="BFX264" s="82"/>
      <c r="BFY264" s="82"/>
      <c r="BFZ264" s="82"/>
      <c r="BGA264" s="82"/>
      <c r="BGB264" s="82"/>
      <c r="BGC264" s="82"/>
      <c r="BGD264" s="82"/>
      <c r="BGE264" s="82"/>
      <c r="BGF264" s="82"/>
      <c r="BGG264" s="82"/>
      <c r="BGH264" s="82"/>
      <c r="BGI264" s="82"/>
      <c r="BGJ264" s="82"/>
      <c r="BGK264" s="82"/>
      <c r="BGL264" s="82"/>
      <c r="BGM264" s="82"/>
      <c r="BGN264" s="82"/>
      <c r="BGO264" s="82"/>
      <c r="BGP264" s="82"/>
      <c r="BGQ264" s="82"/>
      <c r="BGR264" s="82"/>
      <c r="BGS264" s="82"/>
      <c r="BGT264" s="82"/>
      <c r="BGU264" s="82"/>
      <c r="BGV264" s="82"/>
      <c r="BGW264" s="82"/>
      <c r="BGX264" s="82"/>
      <c r="BGY264" s="82"/>
      <c r="BGZ264" s="82"/>
      <c r="BHA264" s="82"/>
      <c r="BHB264" s="82"/>
      <c r="BHC264" s="82"/>
      <c r="BHD264" s="82"/>
      <c r="BHE264" s="82"/>
      <c r="BHF264" s="82"/>
      <c r="BHG264" s="82"/>
      <c r="BHH264" s="82"/>
      <c r="BHI264" s="82"/>
      <c r="BHJ264" s="82"/>
      <c r="BHK264" s="82"/>
      <c r="BHL264" s="82"/>
      <c r="BHM264" s="82"/>
      <c r="BHN264" s="82"/>
      <c r="BHO264" s="82"/>
      <c r="BHP264" s="82"/>
      <c r="BHQ264" s="82"/>
      <c r="BHR264" s="82"/>
      <c r="BHS264" s="82"/>
      <c r="BHT264" s="82"/>
      <c r="BHU264" s="82"/>
      <c r="BHV264" s="82"/>
      <c r="BHW264" s="82"/>
      <c r="BHX264" s="82"/>
      <c r="BHY264" s="82"/>
      <c r="BHZ264" s="82"/>
      <c r="BIA264" s="82"/>
      <c r="BIB264" s="82"/>
      <c r="BIC264" s="82"/>
      <c r="BID264" s="82"/>
      <c r="BIE264" s="82"/>
      <c r="BIF264" s="82"/>
      <c r="BIG264" s="82"/>
      <c r="BIH264" s="82"/>
      <c r="BII264" s="82"/>
      <c r="BIJ264" s="82"/>
      <c r="BIK264" s="82"/>
      <c r="BIL264" s="82"/>
      <c r="BIM264" s="82"/>
      <c r="BIN264" s="82"/>
      <c r="BIO264" s="82"/>
      <c r="BIP264" s="82"/>
      <c r="BIQ264" s="82"/>
      <c r="BIR264" s="82"/>
      <c r="BIS264" s="82"/>
      <c r="BIT264" s="82"/>
      <c r="BIU264" s="82"/>
      <c r="BIV264" s="82"/>
      <c r="BIW264" s="82"/>
      <c r="BIX264" s="82"/>
      <c r="BIY264" s="82"/>
      <c r="BIZ264" s="82"/>
      <c r="BJA264" s="82"/>
      <c r="BJB264" s="82"/>
      <c r="BJC264" s="82"/>
      <c r="BJD264" s="82"/>
      <c r="BJE264" s="82"/>
      <c r="BJF264" s="82"/>
      <c r="BJG264" s="82"/>
      <c r="BJH264" s="82"/>
      <c r="BJI264" s="82"/>
      <c r="BJJ264" s="82"/>
      <c r="BJK264" s="82"/>
      <c r="BJL264" s="82"/>
      <c r="BJM264" s="82"/>
      <c r="BJN264" s="82"/>
      <c r="BJO264" s="82"/>
      <c r="BJP264" s="82"/>
      <c r="BJQ264" s="82"/>
      <c r="BJR264" s="82"/>
      <c r="BJS264" s="82"/>
      <c r="BJT264" s="82"/>
      <c r="BJU264" s="82"/>
      <c r="BJV264" s="82"/>
      <c r="BJW264" s="82"/>
      <c r="BJX264" s="82"/>
      <c r="BJY264" s="82"/>
      <c r="BJZ264" s="82"/>
      <c r="BKA264" s="82"/>
      <c r="BKB264" s="82"/>
      <c r="BKC264" s="82"/>
      <c r="BKD264" s="82"/>
      <c r="BKE264" s="82"/>
      <c r="BKF264" s="82"/>
      <c r="BKG264" s="82"/>
      <c r="BKH264" s="82"/>
      <c r="BKI264" s="82"/>
      <c r="BKJ264" s="82"/>
      <c r="BKK264" s="82"/>
      <c r="BKL264" s="82"/>
      <c r="BKM264" s="82"/>
      <c r="BKN264" s="82"/>
      <c r="BKO264" s="82"/>
      <c r="BKP264" s="82"/>
      <c r="BKQ264" s="82"/>
      <c r="BKR264" s="82"/>
      <c r="BKS264" s="82"/>
      <c r="BKT264" s="82"/>
      <c r="BKU264" s="82"/>
      <c r="BKV264" s="82"/>
      <c r="BKW264" s="82"/>
      <c r="BKX264" s="82"/>
      <c r="BKY264" s="82"/>
      <c r="BKZ264" s="82"/>
      <c r="BLA264" s="82"/>
      <c r="BLB264" s="82"/>
      <c r="BLC264" s="82"/>
      <c r="BLD264" s="82"/>
      <c r="BLE264" s="82"/>
      <c r="BLF264" s="82"/>
      <c r="BLG264" s="82"/>
      <c r="BLH264" s="82"/>
      <c r="BLI264" s="82"/>
      <c r="BLJ264" s="82"/>
      <c r="BLK264" s="82"/>
      <c r="BLL264" s="82"/>
      <c r="BLM264" s="82"/>
      <c r="BLN264" s="82"/>
      <c r="BLO264" s="82"/>
      <c r="BLP264" s="82"/>
      <c r="BLQ264" s="82"/>
      <c r="BLR264" s="82"/>
      <c r="BLS264" s="82"/>
      <c r="BLT264" s="82"/>
      <c r="BLU264" s="82"/>
      <c r="BLV264" s="82"/>
      <c r="BLW264" s="82"/>
      <c r="BLX264" s="82"/>
      <c r="BLY264" s="82"/>
      <c r="BLZ264" s="82"/>
      <c r="BMA264" s="82"/>
      <c r="BMB264" s="82"/>
      <c r="BMC264" s="82"/>
      <c r="BMD264" s="82"/>
      <c r="BME264" s="82"/>
      <c r="BMF264" s="82"/>
      <c r="BMG264" s="82"/>
      <c r="BMH264" s="82"/>
      <c r="BMI264" s="82"/>
      <c r="BMJ264" s="82"/>
      <c r="BMK264" s="82"/>
      <c r="BML264" s="82"/>
      <c r="BMM264" s="82"/>
      <c r="BMN264" s="82"/>
      <c r="BMO264" s="82"/>
      <c r="BMP264" s="82"/>
      <c r="BMQ264" s="82"/>
      <c r="BMR264" s="82"/>
      <c r="BMS264" s="82"/>
      <c r="BMT264" s="82"/>
      <c r="BMU264" s="82"/>
      <c r="BMV264" s="82"/>
      <c r="BMW264" s="82"/>
      <c r="BMX264" s="82"/>
      <c r="BMY264" s="82"/>
      <c r="BMZ264" s="82"/>
      <c r="BNA264" s="82"/>
      <c r="BNB264" s="82"/>
      <c r="BNC264" s="82"/>
      <c r="BND264" s="82"/>
      <c r="BNE264" s="82"/>
      <c r="BNF264" s="82"/>
      <c r="BNG264" s="82"/>
      <c r="BNH264" s="82"/>
      <c r="BNI264" s="82"/>
      <c r="BNJ264" s="82"/>
      <c r="BNK264" s="82"/>
      <c r="BNL264" s="82"/>
      <c r="BNM264" s="82"/>
      <c r="BNN264" s="82"/>
      <c r="BNO264" s="82"/>
      <c r="BNP264" s="82"/>
      <c r="BNQ264" s="82"/>
      <c r="BNR264" s="82"/>
      <c r="BNS264" s="82"/>
      <c r="BNT264" s="82"/>
      <c r="BNU264" s="82"/>
      <c r="BNV264" s="82"/>
      <c r="BNW264" s="82"/>
      <c r="BNX264" s="82"/>
      <c r="BNY264" s="82"/>
      <c r="BNZ264" s="82"/>
      <c r="BOA264" s="82"/>
      <c r="BOB264" s="82"/>
      <c r="BOC264" s="82"/>
      <c r="BOD264" s="82"/>
      <c r="BOE264" s="82"/>
      <c r="BOF264" s="82"/>
      <c r="BOG264" s="82"/>
      <c r="BOH264" s="82"/>
      <c r="BOI264" s="82"/>
      <c r="BOJ264" s="82"/>
      <c r="BOK264" s="82"/>
      <c r="BOL264" s="82"/>
      <c r="BOM264" s="82"/>
      <c r="BON264" s="82"/>
      <c r="BOO264" s="82"/>
      <c r="BOP264" s="82"/>
      <c r="BOQ264" s="82"/>
      <c r="BOR264" s="82"/>
      <c r="BOS264" s="82"/>
      <c r="BOT264" s="82"/>
      <c r="BOU264" s="82"/>
      <c r="BOV264" s="82"/>
      <c r="BOW264" s="82"/>
      <c r="BOX264" s="82"/>
      <c r="BOY264" s="82"/>
      <c r="BOZ264" s="82"/>
      <c r="BPA264" s="82"/>
      <c r="BPB264" s="82"/>
      <c r="BPC264" s="82"/>
      <c r="BPD264" s="82"/>
      <c r="BPE264" s="82"/>
      <c r="BPF264" s="82"/>
      <c r="BPG264" s="82"/>
      <c r="BPH264" s="82"/>
      <c r="BPI264" s="82"/>
      <c r="BPJ264" s="82"/>
      <c r="BPK264" s="82"/>
      <c r="BPL264" s="82"/>
      <c r="BPM264" s="82"/>
      <c r="BPN264" s="82"/>
      <c r="BPO264" s="82"/>
      <c r="BPP264" s="82"/>
      <c r="BPQ264" s="82"/>
      <c r="BPR264" s="82"/>
      <c r="BPS264" s="82"/>
      <c r="BPT264" s="82"/>
      <c r="BPU264" s="82"/>
      <c r="BPV264" s="82"/>
      <c r="BPW264" s="82"/>
      <c r="BPX264" s="82"/>
      <c r="BPY264" s="82"/>
      <c r="BPZ264" s="82"/>
      <c r="BQA264" s="82"/>
      <c r="BQB264" s="82"/>
      <c r="BQC264" s="82"/>
      <c r="BQD264" s="82"/>
      <c r="BQE264" s="82"/>
      <c r="BQF264" s="82"/>
      <c r="BQG264" s="82"/>
      <c r="BQH264" s="82"/>
      <c r="BQI264" s="82"/>
      <c r="BQJ264" s="82"/>
      <c r="BQK264" s="82"/>
      <c r="BQL264" s="82"/>
      <c r="BQM264" s="82"/>
      <c r="BQN264" s="82"/>
      <c r="BQO264" s="82"/>
      <c r="BQP264" s="82"/>
      <c r="BQQ264" s="82"/>
      <c r="BQR264" s="82"/>
      <c r="BQS264" s="82"/>
      <c r="BQT264" s="82"/>
      <c r="BQU264" s="82"/>
      <c r="BQV264" s="82"/>
      <c r="BQW264" s="82"/>
      <c r="BQX264" s="82"/>
      <c r="BQY264" s="82"/>
      <c r="BQZ264" s="82"/>
      <c r="BRA264" s="82"/>
      <c r="BRB264" s="82"/>
      <c r="BRC264" s="82"/>
      <c r="BRD264" s="82"/>
      <c r="BRE264" s="82"/>
      <c r="BRF264" s="82"/>
      <c r="BRG264" s="82"/>
      <c r="BRH264" s="82"/>
      <c r="BRI264" s="82"/>
      <c r="BRJ264" s="82"/>
      <c r="BRK264" s="82"/>
      <c r="BRL264" s="82"/>
      <c r="BRM264" s="82"/>
      <c r="BRN264" s="82"/>
      <c r="BRO264" s="82"/>
      <c r="BRP264" s="82"/>
      <c r="BRQ264" s="82"/>
      <c r="BRR264" s="82"/>
      <c r="BRS264" s="82"/>
      <c r="BRT264" s="82"/>
      <c r="BRU264" s="82"/>
      <c r="BRV264" s="82"/>
      <c r="BRW264" s="82"/>
      <c r="BRX264" s="82"/>
      <c r="BRY264" s="82"/>
      <c r="BRZ264" s="82"/>
      <c r="BSA264" s="82"/>
      <c r="BSB264" s="82"/>
      <c r="BSC264" s="82"/>
      <c r="BSD264" s="82"/>
      <c r="BSE264" s="82"/>
      <c r="BSF264" s="82"/>
      <c r="BSG264" s="82"/>
      <c r="BSH264" s="82"/>
      <c r="BSI264" s="82"/>
      <c r="BSJ264" s="82"/>
      <c r="BSK264" s="82"/>
      <c r="BSL264" s="82"/>
      <c r="BSM264" s="82"/>
      <c r="BSN264" s="82"/>
      <c r="BSO264" s="82"/>
      <c r="BSP264" s="82"/>
      <c r="BSQ264" s="82"/>
      <c r="BSR264" s="82"/>
      <c r="BSS264" s="82"/>
      <c r="BST264" s="82"/>
      <c r="BSU264" s="82"/>
      <c r="BSV264" s="82"/>
      <c r="BSW264" s="82"/>
      <c r="BSX264" s="82"/>
      <c r="BSY264" s="82"/>
      <c r="BSZ264" s="82"/>
      <c r="BTA264" s="82"/>
      <c r="BTB264" s="82"/>
      <c r="BTC264" s="82"/>
      <c r="BTD264" s="82"/>
      <c r="BTE264" s="82"/>
      <c r="BTF264" s="82"/>
      <c r="BTG264" s="82"/>
      <c r="BTH264" s="82"/>
      <c r="BTI264" s="82"/>
      <c r="BTJ264" s="82"/>
      <c r="BTK264" s="82"/>
      <c r="BTL264" s="82"/>
      <c r="BTM264" s="82"/>
      <c r="BTN264" s="82"/>
      <c r="BTO264" s="82"/>
      <c r="BTP264" s="82"/>
      <c r="BTQ264" s="82"/>
      <c r="BTR264" s="82"/>
      <c r="BTS264" s="82"/>
      <c r="BTT264" s="82"/>
      <c r="BTU264" s="82"/>
      <c r="BTV264" s="82"/>
      <c r="BTW264" s="82"/>
      <c r="BTX264" s="82"/>
      <c r="BTY264" s="82"/>
      <c r="BTZ264" s="82"/>
      <c r="BUA264" s="82"/>
      <c r="BUB264" s="82"/>
      <c r="BUC264" s="82"/>
      <c r="BUD264" s="82"/>
      <c r="BUE264" s="82"/>
      <c r="BUF264" s="82"/>
      <c r="BUG264" s="82"/>
      <c r="BUH264" s="82"/>
      <c r="BUI264" s="82"/>
      <c r="BUJ264" s="82"/>
      <c r="BUK264" s="82"/>
      <c r="BUL264" s="82"/>
      <c r="BUM264" s="82"/>
      <c r="BUN264" s="82"/>
      <c r="BUO264" s="82"/>
      <c r="BUP264" s="82"/>
      <c r="BUQ264" s="82"/>
      <c r="BUR264" s="82"/>
      <c r="BUS264" s="82"/>
      <c r="BUT264" s="82"/>
      <c r="BUU264" s="82"/>
      <c r="BUV264" s="82"/>
      <c r="BUW264" s="82"/>
      <c r="BUX264" s="82"/>
      <c r="BUY264" s="82"/>
      <c r="BUZ264" s="82"/>
      <c r="BVA264" s="82"/>
      <c r="BVB264" s="82"/>
      <c r="BVC264" s="82"/>
      <c r="BVD264" s="82"/>
      <c r="BVE264" s="82"/>
      <c r="BVF264" s="82"/>
      <c r="BVG264" s="82"/>
      <c r="BVH264" s="82"/>
      <c r="BVI264" s="82"/>
      <c r="BVJ264" s="82"/>
      <c r="BVK264" s="82"/>
      <c r="BVL264" s="82"/>
      <c r="BVM264" s="82"/>
      <c r="BVN264" s="82"/>
      <c r="BVO264" s="82"/>
      <c r="BVP264" s="82"/>
      <c r="BVQ264" s="82"/>
      <c r="BVR264" s="82"/>
      <c r="BVS264" s="82"/>
      <c r="BVT264" s="82"/>
      <c r="BVU264" s="82"/>
      <c r="BVV264" s="82"/>
      <c r="BVW264" s="82"/>
      <c r="BVX264" s="82"/>
      <c r="BVY264" s="82"/>
      <c r="BVZ264" s="82"/>
      <c r="BWA264" s="82"/>
      <c r="BWB264" s="82"/>
      <c r="BWC264" s="82"/>
      <c r="BWD264" s="82"/>
      <c r="BWE264" s="82"/>
      <c r="BWF264" s="82"/>
      <c r="BWG264" s="82"/>
      <c r="BWH264" s="82"/>
      <c r="BWI264" s="82"/>
      <c r="BWJ264" s="82"/>
      <c r="BWK264" s="82"/>
      <c r="BWL264" s="82"/>
      <c r="BWM264" s="82"/>
      <c r="BWN264" s="82"/>
      <c r="BWO264" s="82"/>
      <c r="BWP264" s="82"/>
      <c r="BWQ264" s="82"/>
      <c r="BWR264" s="82"/>
      <c r="BWS264" s="82"/>
      <c r="BWT264" s="82"/>
      <c r="BWU264" s="82"/>
      <c r="BWV264" s="82"/>
      <c r="BWW264" s="82"/>
      <c r="BWX264" s="82"/>
      <c r="BWY264" s="82"/>
      <c r="BWZ264" s="82"/>
      <c r="BXA264" s="82"/>
      <c r="BXB264" s="82"/>
      <c r="BXC264" s="82"/>
      <c r="BXD264" s="82"/>
      <c r="BXE264" s="82"/>
      <c r="BXF264" s="82"/>
      <c r="BXG264" s="82"/>
      <c r="BXH264" s="82"/>
      <c r="BXI264" s="82"/>
      <c r="BXJ264" s="82"/>
      <c r="BXK264" s="82"/>
      <c r="BXL264" s="82"/>
      <c r="BXM264" s="82"/>
      <c r="BXN264" s="82"/>
      <c r="BXO264" s="82"/>
      <c r="BXP264" s="82"/>
      <c r="BXQ264" s="82"/>
      <c r="BXR264" s="82"/>
      <c r="BXS264" s="82"/>
      <c r="BXT264" s="82"/>
      <c r="BXU264" s="82"/>
      <c r="BXV264" s="82"/>
      <c r="BXW264" s="82"/>
      <c r="BXX264" s="82"/>
      <c r="BXY264" s="82"/>
      <c r="BXZ264" s="82"/>
      <c r="BYA264" s="82"/>
      <c r="BYB264" s="82"/>
      <c r="BYC264" s="82"/>
      <c r="BYD264" s="82"/>
      <c r="BYE264" s="82"/>
      <c r="BYF264" s="82"/>
      <c r="BYG264" s="82"/>
      <c r="BYH264" s="82"/>
      <c r="BYI264" s="82"/>
      <c r="BYJ264" s="82"/>
      <c r="BYK264" s="82"/>
      <c r="BYL264" s="82"/>
      <c r="BYM264" s="82"/>
      <c r="BYN264" s="82"/>
      <c r="BYO264" s="82"/>
      <c r="BYP264" s="82"/>
      <c r="BYQ264" s="82"/>
      <c r="BYR264" s="82"/>
      <c r="BYS264" s="82"/>
      <c r="BYT264" s="82"/>
      <c r="BYU264" s="82"/>
      <c r="BYV264" s="82"/>
      <c r="BYW264" s="82"/>
      <c r="BYX264" s="82"/>
      <c r="BYY264" s="82"/>
      <c r="BYZ264" s="82"/>
      <c r="BZA264" s="82"/>
      <c r="BZB264" s="82"/>
      <c r="BZC264" s="82"/>
      <c r="BZD264" s="82"/>
      <c r="BZE264" s="82"/>
      <c r="BZF264" s="82"/>
      <c r="BZG264" s="82"/>
      <c r="BZH264" s="82"/>
      <c r="BZI264" s="82"/>
      <c r="BZJ264" s="82"/>
      <c r="BZK264" s="82"/>
      <c r="BZL264" s="82"/>
      <c r="BZM264" s="82"/>
      <c r="BZN264" s="82"/>
      <c r="BZO264" s="82"/>
      <c r="BZP264" s="82"/>
      <c r="BZQ264" s="82"/>
      <c r="BZR264" s="82"/>
      <c r="BZS264" s="82"/>
      <c r="BZT264" s="82"/>
      <c r="BZU264" s="82"/>
      <c r="BZV264" s="82"/>
      <c r="BZW264" s="82"/>
      <c r="BZX264" s="82"/>
      <c r="BZY264" s="82"/>
      <c r="BZZ264" s="82"/>
      <c r="CAA264" s="82"/>
      <c r="CAB264" s="82"/>
      <c r="CAC264" s="82"/>
      <c r="CAD264" s="82"/>
      <c r="CAE264" s="82"/>
      <c r="CAF264" s="82"/>
      <c r="CAG264" s="82"/>
      <c r="CAH264" s="82"/>
      <c r="CAI264" s="82"/>
      <c r="CAJ264" s="82"/>
      <c r="CAK264" s="82"/>
      <c r="CAL264" s="82"/>
      <c r="CAM264" s="82"/>
      <c r="CAN264" s="82"/>
      <c r="CAO264" s="82"/>
      <c r="CAP264" s="82"/>
      <c r="CAQ264" s="82"/>
      <c r="CAR264" s="82"/>
      <c r="CAS264" s="82"/>
      <c r="CAT264" s="82"/>
      <c r="CAU264" s="82"/>
      <c r="CAV264" s="82"/>
      <c r="CAW264" s="82"/>
      <c r="CAX264" s="82"/>
      <c r="CAY264" s="82"/>
      <c r="CAZ264" s="82"/>
      <c r="CBA264" s="82"/>
      <c r="CBB264" s="82"/>
      <c r="CBC264" s="82"/>
      <c r="CBD264" s="82"/>
      <c r="CBE264" s="82"/>
      <c r="CBF264" s="82"/>
      <c r="CBG264" s="82"/>
      <c r="CBH264" s="82"/>
      <c r="CBI264" s="82"/>
      <c r="CBJ264" s="82"/>
      <c r="CBK264" s="82"/>
      <c r="CBL264" s="82"/>
      <c r="CBM264" s="82"/>
      <c r="CBN264" s="82"/>
      <c r="CBO264" s="82"/>
      <c r="CBP264" s="82"/>
      <c r="CBQ264" s="82"/>
      <c r="CBR264" s="82"/>
      <c r="CBS264" s="82"/>
      <c r="CBT264" s="82"/>
      <c r="CBU264" s="82"/>
      <c r="CBV264" s="82"/>
      <c r="CBW264" s="82"/>
      <c r="CBX264" s="82"/>
      <c r="CBY264" s="82"/>
      <c r="CBZ264" s="82"/>
      <c r="CCA264" s="82"/>
      <c r="CCB264" s="82"/>
      <c r="CCC264" s="82"/>
      <c r="CCD264" s="82"/>
      <c r="CCE264" s="82"/>
      <c r="CCF264" s="82"/>
      <c r="CCG264" s="82"/>
      <c r="CCH264" s="82"/>
      <c r="CCI264" s="82"/>
      <c r="CCJ264" s="82"/>
      <c r="CCK264" s="82"/>
      <c r="CCL264" s="82"/>
      <c r="CCM264" s="82"/>
      <c r="CCN264" s="82"/>
      <c r="CCO264" s="82"/>
      <c r="CCP264" s="82"/>
      <c r="CCQ264" s="82"/>
      <c r="CCR264" s="82"/>
      <c r="CCS264" s="82"/>
      <c r="CCT264" s="82"/>
      <c r="CCU264" s="82"/>
      <c r="CCV264" s="82"/>
      <c r="CCW264" s="82"/>
      <c r="CCX264" s="82"/>
      <c r="CCY264" s="82"/>
      <c r="CCZ264" s="82"/>
      <c r="CDA264" s="82"/>
      <c r="CDB264" s="82"/>
      <c r="CDC264" s="82"/>
      <c r="CDD264" s="82"/>
      <c r="CDE264" s="82"/>
      <c r="CDF264" s="82"/>
      <c r="CDG264" s="82"/>
      <c r="CDH264" s="82"/>
      <c r="CDI264" s="82"/>
      <c r="CDJ264" s="82"/>
      <c r="CDK264" s="82"/>
      <c r="CDL264" s="82"/>
      <c r="CDM264" s="82"/>
      <c r="CDN264" s="82"/>
      <c r="CDO264" s="82"/>
      <c r="CDP264" s="82"/>
      <c r="CDQ264" s="82"/>
      <c r="CDR264" s="82"/>
      <c r="CDS264" s="82"/>
      <c r="CDT264" s="82"/>
      <c r="CDU264" s="82"/>
      <c r="CDV264" s="82"/>
      <c r="CDW264" s="82"/>
      <c r="CDX264" s="82"/>
      <c r="CDY264" s="82"/>
      <c r="CDZ264" s="82"/>
      <c r="CEA264" s="82"/>
      <c r="CEB264" s="82"/>
      <c r="CEC264" s="82"/>
      <c r="CED264" s="82"/>
      <c r="CEE264" s="82"/>
      <c r="CEF264" s="82"/>
      <c r="CEG264" s="82"/>
      <c r="CEH264" s="82"/>
      <c r="CEI264" s="82"/>
      <c r="CEJ264" s="82"/>
      <c r="CEK264" s="82"/>
      <c r="CEL264" s="82"/>
      <c r="CEM264" s="82"/>
      <c r="CEN264" s="82"/>
      <c r="CEO264" s="82"/>
      <c r="CEP264" s="82"/>
      <c r="CEQ264" s="82"/>
      <c r="CER264" s="82"/>
      <c r="CES264" s="82"/>
      <c r="CET264" s="82"/>
      <c r="CEU264" s="82"/>
      <c r="CEV264" s="82"/>
      <c r="CEW264" s="82"/>
      <c r="CEX264" s="82"/>
      <c r="CEY264" s="82"/>
      <c r="CEZ264" s="82"/>
      <c r="CFA264" s="82"/>
      <c r="CFB264" s="82"/>
      <c r="CFC264" s="82"/>
      <c r="CFD264" s="82"/>
      <c r="CFE264" s="82"/>
      <c r="CFF264" s="82"/>
      <c r="CFG264" s="82"/>
      <c r="CFH264" s="82"/>
      <c r="CFI264" s="82"/>
      <c r="CFJ264" s="82"/>
      <c r="CFK264" s="82"/>
      <c r="CFL264" s="82"/>
      <c r="CFM264" s="82"/>
      <c r="CFN264" s="82"/>
      <c r="CFO264" s="82"/>
      <c r="CFP264" s="82"/>
      <c r="CFQ264" s="82"/>
      <c r="CFR264" s="82"/>
      <c r="CFS264" s="82"/>
      <c r="CFT264" s="82"/>
      <c r="CFU264" s="82"/>
      <c r="CFV264" s="82"/>
      <c r="CFW264" s="82"/>
      <c r="CFX264" s="82"/>
      <c r="CFY264" s="82"/>
      <c r="CFZ264" s="82"/>
      <c r="CGA264" s="82"/>
      <c r="CGB264" s="82"/>
      <c r="CGC264" s="82"/>
      <c r="CGD264" s="82"/>
      <c r="CGE264" s="82"/>
      <c r="CGF264" s="82"/>
      <c r="CGG264" s="82"/>
      <c r="CGH264" s="82"/>
      <c r="CGI264" s="82"/>
      <c r="CGJ264" s="82"/>
      <c r="CGK264" s="82"/>
      <c r="CGL264" s="82"/>
      <c r="CGM264" s="82"/>
      <c r="CGN264" s="82"/>
      <c r="CGO264" s="82"/>
      <c r="CGP264" s="82"/>
      <c r="CGQ264" s="82"/>
      <c r="CGR264" s="82"/>
      <c r="CGS264" s="82"/>
      <c r="CGT264" s="82"/>
      <c r="CGU264" s="82"/>
      <c r="CGV264" s="82"/>
      <c r="CGW264" s="82"/>
      <c r="CGX264" s="82"/>
      <c r="CGY264" s="82"/>
      <c r="CGZ264" s="82"/>
      <c r="CHA264" s="82"/>
      <c r="CHB264" s="82"/>
      <c r="CHC264" s="82"/>
      <c r="CHD264" s="82"/>
      <c r="CHE264" s="82"/>
      <c r="CHF264" s="82"/>
      <c r="CHG264" s="82"/>
      <c r="CHH264" s="82"/>
      <c r="CHI264" s="82"/>
      <c r="CHJ264" s="82"/>
      <c r="CHK264" s="82"/>
      <c r="CHL264" s="82"/>
      <c r="CHM264" s="82"/>
      <c r="CHN264" s="82"/>
      <c r="CHO264" s="82"/>
      <c r="CHP264" s="82"/>
      <c r="CHQ264" s="82"/>
      <c r="CHR264" s="82"/>
      <c r="CHS264" s="82"/>
      <c r="CHT264" s="82"/>
      <c r="CHU264" s="82"/>
      <c r="CHV264" s="82"/>
      <c r="CHW264" s="82"/>
      <c r="CHX264" s="82"/>
      <c r="CHY264" s="82"/>
      <c r="CHZ264" s="82"/>
      <c r="CIA264" s="82"/>
      <c r="CIB264" s="82"/>
      <c r="CIC264" s="82"/>
      <c r="CID264" s="82"/>
      <c r="CIE264" s="82"/>
      <c r="CIF264" s="82"/>
      <c r="CIG264" s="82"/>
      <c r="CIH264" s="82"/>
      <c r="CII264" s="82"/>
      <c r="CIJ264" s="82"/>
      <c r="CIK264" s="82"/>
      <c r="CIL264" s="82"/>
      <c r="CIM264" s="82"/>
      <c r="CIN264" s="82"/>
      <c r="CIO264" s="82"/>
      <c r="CIP264" s="82"/>
      <c r="CIQ264" s="82"/>
      <c r="CIR264" s="82"/>
      <c r="CIS264" s="82"/>
      <c r="CIT264" s="82"/>
      <c r="CIU264" s="82"/>
      <c r="CIV264" s="82"/>
      <c r="CIW264" s="82"/>
      <c r="CIX264" s="82"/>
      <c r="CIY264" s="82"/>
      <c r="CIZ264" s="82"/>
      <c r="CJA264" s="82"/>
      <c r="CJB264" s="82"/>
      <c r="CJC264" s="82"/>
      <c r="CJD264" s="82"/>
      <c r="CJE264" s="82"/>
      <c r="CJF264" s="82"/>
      <c r="CJG264" s="82"/>
      <c r="CJH264" s="82"/>
      <c r="CJI264" s="82"/>
      <c r="CJJ264" s="82"/>
      <c r="CJK264" s="82"/>
      <c r="CJL264" s="82"/>
      <c r="CJM264" s="82"/>
      <c r="CJN264" s="82"/>
      <c r="CJO264" s="82"/>
      <c r="CJP264" s="82"/>
      <c r="CJQ264" s="82"/>
      <c r="CJR264" s="82"/>
      <c r="CJS264" s="82"/>
      <c r="CJT264" s="82"/>
      <c r="CJU264" s="82"/>
      <c r="CJV264" s="82"/>
      <c r="CJW264" s="82"/>
      <c r="CJX264" s="82"/>
      <c r="CJY264" s="82"/>
      <c r="CJZ264" s="82"/>
      <c r="CKA264" s="82"/>
      <c r="CKB264" s="82"/>
      <c r="CKC264" s="82"/>
      <c r="CKD264" s="82"/>
      <c r="CKE264" s="82"/>
      <c r="CKF264" s="82"/>
      <c r="CKG264" s="82"/>
      <c r="CKH264" s="82"/>
      <c r="CKI264" s="82"/>
      <c r="CKJ264" s="82"/>
      <c r="CKK264" s="82"/>
      <c r="CKL264" s="82"/>
      <c r="CKM264" s="82"/>
      <c r="CKN264" s="82"/>
      <c r="CKO264" s="82"/>
      <c r="CKP264" s="82"/>
      <c r="CKQ264" s="82"/>
      <c r="CKR264" s="82"/>
      <c r="CKS264" s="82"/>
      <c r="CKT264" s="82"/>
      <c r="CKU264" s="82"/>
      <c r="CKV264" s="82"/>
      <c r="CKW264" s="82"/>
      <c r="CKX264" s="82"/>
      <c r="CKY264" s="82"/>
      <c r="CKZ264" s="82"/>
      <c r="CLA264" s="82"/>
      <c r="CLB264" s="82"/>
      <c r="CLC264" s="82"/>
      <c r="CLD264" s="82"/>
      <c r="CLE264" s="82"/>
      <c r="CLF264" s="82"/>
      <c r="CLG264" s="82"/>
      <c r="CLH264" s="82"/>
      <c r="CLI264" s="82"/>
      <c r="CLJ264" s="82"/>
      <c r="CLK264" s="82"/>
      <c r="CLL264" s="82"/>
      <c r="CLM264" s="82"/>
      <c r="CLN264" s="82"/>
      <c r="CLO264" s="82"/>
      <c r="CLP264" s="82"/>
      <c r="CLQ264" s="82"/>
      <c r="CLR264" s="82"/>
      <c r="CLS264" s="82"/>
      <c r="CLT264" s="82"/>
      <c r="CLU264" s="82"/>
      <c r="CLV264" s="82"/>
      <c r="CLW264" s="82"/>
      <c r="CLX264" s="82"/>
      <c r="CLY264" s="82"/>
      <c r="CLZ264" s="82"/>
      <c r="CMA264" s="82"/>
      <c r="CMB264" s="82"/>
      <c r="CMC264" s="82"/>
      <c r="CMD264" s="82"/>
      <c r="CME264" s="82"/>
      <c r="CMF264" s="82"/>
      <c r="CMG264" s="82"/>
      <c r="CMH264" s="82"/>
      <c r="CMI264" s="82"/>
      <c r="CMJ264" s="82"/>
      <c r="CMK264" s="82"/>
      <c r="CML264" s="82"/>
      <c r="CMM264" s="82"/>
      <c r="CMN264" s="82"/>
      <c r="CMO264" s="82"/>
      <c r="CMP264" s="82"/>
      <c r="CMQ264" s="82"/>
      <c r="CMR264" s="82"/>
      <c r="CMS264" s="82"/>
      <c r="CMT264" s="82"/>
      <c r="CMU264" s="82"/>
      <c r="CMV264" s="82"/>
      <c r="CMW264" s="82"/>
      <c r="CMX264" s="82"/>
      <c r="CMY264" s="82"/>
      <c r="CMZ264" s="82"/>
      <c r="CNA264" s="82"/>
      <c r="CNB264" s="82"/>
      <c r="CNC264" s="82"/>
      <c r="CND264" s="82"/>
      <c r="CNE264" s="82"/>
      <c r="CNF264" s="82"/>
      <c r="CNG264" s="82"/>
      <c r="CNH264" s="82"/>
      <c r="CNI264" s="82"/>
      <c r="CNJ264" s="82"/>
      <c r="CNK264" s="82"/>
      <c r="CNL264" s="82"/>
      <c r="CNM264" s="82"/>
      <c r="CNN264" s="82"/>
      <c r="CNO264" s="82"/>
      <c r="CNP264" s="82"/>
      <c r="CNQ264" s="82"/>
      <c r="CNR264" s="82"/>
      <c r="CNS264" s="82"/>
      <c r="CNT264" s="82"/>
      <c r="CNU264" s="82"/>
      <c r="CNV264" s="82"/>
      <c r="CNW264" s="82"/>
      <c r="CNX264" s="82"/>
      <c r="CNY264" s="82"/>
      <c r="CNZ264" s="82"/>
      <c r="COA264" s="82"/>
      <c r="COB264" s="82"/>
      <c r="COC264" s="82"/>
      <c r="COD264" s="82"/>
      <c r="COE264" s="82"/>
      <c r="COF264" s="82"/>
      <c r="COG264" s="82"/>
      <c r="COH264" s="82"/>
      <c r="COI264" s="82"/>
      <c r="COJ264" s="82"/>
      <c r="COK264" s="82"/>
      <c r="COL264" s="82"/>
      <c r="COM264" s="82"/>
      <c r="CON264" s="82"/>
      <c r="COO264" s="82"/>
      <c r="COP264" s="82"/>
      <c r="COQ264" s="82"/>
      <c r="COR264" s="82"/>
      <c r="COS264" s="82"/>
      <c r="COT264" s="82"/>
      <c r="COU264" s="82"/>
      <c r="COV264" s="82"/>
      <c r="COW264" s="82"/>
      <c r="COX264" s="82"/>
      <c r="COY264" s="82"/>
      <c r="COZ264" s="82"/>
      <c r="CPA264" s="82"/>
      <c r="CPB264" s="82"/>
      <c r="CPC264" s="82"/>
      <c r="CPD264" s="82"/>
      <c r="CPE264" s="82"/>
      <c r="CPF264" s="82"/>
      <c r="CPG264" s="82"/>
      <c r="CPH264" s="82"/>
      <c r="CPI264" s="82"/>
      <c r="CPJ264" s="82"/>
      <c r="CPK264" s="82"/>
      <c r="CPL264" s="82"/>
      <c r="CPM264" s="82"/>
      <c r="CPN264" s="82"/>
      <c r="CPO264" s="82"/>
      <c r="CPP264" s="82"/>
      <c r="CPQ264" s="82"/>
      <c r="CPR264" s="82"/>
      <c r="CPS264" s="82"/>
      <c r="CPT264" s="82"/>
      <c r="CPU264" s="82"/>
      <c r="CPV264" s="82"/>
      <c r="CPW264" s="82"/>
      <c r="CPX264" s="82"/>
      <c r="CPY264" s="82"/>
      <c r="CPZ264" s="82"/>
      <c r="CQA264" s="82"/>
      <c r="CQB264" s="82"/>
      <c r="CQC264" s="82"/>
      <c r="CQD264" s="82"/>
      <c r="CQE264" s="82"/>
      <c r="CQF264" s="82"/>
      <c r="CQG264" s="82"/>
      <c r="CQH264" s="82"/>
      <c r="CQI264" s="82"/>
      <c r="CQJ264" s="82"/>
      <c r="CQK264" s="82"/>
      <c r="CQL264" s="82"/>
      <c r="CQM264" s="82"/>
      <c r="CQN264" s="82"/>
      <c r="CQO264" s="82"/>
      <c r="CQP264" s="82"/>
      <c r="CQQ264" s="82"/>
      <c r="CQR264" s="82"/>
      <c r="CQS264" s="82"/>
      <c r="CQT264" s="82"/>
      <c r="CQU264" s="82"/>
      <c r="CQV264" s="82"/>
      <c r="CQW264" s="82"/>
      <c r="CQX264" s="82"/>
      <c r="CQY264" s="82"/>
      <c r="CQZ264" s="82"/>
      <c r="CRA264" s="82"/>
      <c r="CRB264" s="82"/>
      <c r="CRC264" s="82"/>
      <c r="CRD264" s="82"/>
      <c r="CRE264" s="82"/>
      <c r="CRF264" s="82"/>
      <c r="CRG264" s="82"/>
      <c r="CRH264" s="82"/>
      <c r="CRI264" s="82"/>
      <c r="CRJ264" s="82"/>
      <c r="CRK264" s="82"/>
      <c r="CRL264" s="82"/>
      <c r="CRM264" s="82"/>
      <c r="CRN264" s="82"/>
      <c r="CRO264" s="82"/>
      <c r="CRP264" s="82"/>
      <c r="CRQ264" s="82"/>
      <c r="CRR264" s="82"/>
      <c r="CRS264" s="82"/>
      <c r="CRT264" s="82"/>
      <c r="CRU264" s="82"/>
      <c r="CRV264" s="82"/>
      <c r="CRW264" s="82"/>
      <c r="CRX264" s="82"/>
      <c r="CRY264" s="82"/>
      <c r="CRZ264" s="82"/>
      <c r="CSA264" s="82"/>
      <c r="CSB264" s="82"/>
      <c r="CSC264" s="82"/>
      <c r="CSD264" s="82"/>
      <c r="CSE264" s="82"/>
      <c r="CSF264" s="82"/>
      <c r="CSG264" s="82"/>
      <c r="CSH264" s="82"/>
      <c r="CSI264" s="82"/>
      <c r="CSJ264" s="82"/>
      <c r="CSK264" s="82"/>
      <c r="CSL264" s="82"/>
      <c r="CSM264" s="82"/>
      <c r="CSN264" s="82"/>
      <c r="CSO264" s="82"/>
      <c r="CSP264" s="82"/>
      <c r="CSQ264" s="82"/>
      <c r="CSR264" s="82"/>
      <c r="CSS264" s="82"/>
      <c r="CST264" s="82"/>
      <c r="CSU264" s="82"/>
      <c r="CSV264" s="82"/>
      <c r="CSW264" s="82"/>
      <c r="CSX264" s="82"/>
      <c r="CSY264" s="82"/>
      <c r="CSZ264" s="82"/>
      <c r="CTA264" s="82"/>
      <c r="CTB264" s="82"/>
      <c r="CTC264" s="82"/>
      <c r="CTD264" s="82"/>
      <c r="CTE264" s="82"/>
      <c r="CTF264" s="82"/>
      <c r="CTG264" s="82"/>
      <c r="CTH264" s="82"/>
      <c r="CTI264" s="82"/>
      <c r="CTJ264" s="82"/>
      <c r="CTK264" s="82"/>
      <c r="CTL264" s="82"/>
      <c r="CTM264" s="82"/>
      <c r="CTN264" s="82"/>
      <c r="CTO264" s="82"/>
      <c r="CTP264" s="82"/>
      <c r="CTQ264" s="82"/>
      <c r="CTR264" s="82"/>
      <c r="CTS264" s="82"/>
      <c r="CTT264" s="82"/>
      <c r="CTU264" s="82"/>
      <c r="CTV264" s="82"/>
      <c r="CTW264" s="82"/>
      <c r="CTX264" s="82"/>
      <c r="CTY264" s="82"/>
      <c r="CTZ264" s="82"/>
      <c r="CUA264" s="82"/>
      <c r="CUB264" s="82"/>
      <c r="CUC264" s="82"/>
      <c r="CUD264" s="82"/>
      <c r="CUE264" s="82"/>
      <c r="CUF264" s="82"/>
      <c r="CUG264" s="82"/>
      <c r="CUH264" s="82"/>
      <c r="CUI264" s="82"/>
      <c r="CUJ264" s="82"/>
      <c r="CUK264" s="82"/>
      <c r="CUL264" s="82"/>
      <c r="CUM264" s="82"/>
      <c r="CUN264" s="82"/>
      <c r="CUO264" s="82"/>
      <c r="CUP264" s="82"/>
      <c r="CUQ264" s="82"/>
      <c r="CUR264" s="82"/>
      <c r="CUS264" s="82"/>
      <c r="CUT264" s="82"/>
      <c r="CUU264" s="82"/>
      <c r="CUV264" s="82"/>
      <c r="CUW264" s="82"/>
      <c r="CUX264" s="82"/>
      <c r="CUY264" s="82"/>
      <c r="CUZ264" s="82"/>
      <c r="CVA264" s="82"/>
      <c r="CVB264" s="82"/>
      <c r="CVC264" s="82"/>
      <c r="CVD264" s="82"/>
      <c r="CVE264" s="82"/>
      <c r="CVF264" s="82"/>
      <c r="CVG264" s="82"/>
      <c r="CVH264" s="82"/>
      <c r="CVI264" s="82"/>
      <c r="CVJ264" s="82"/>
      <c r="CVK264" s="82"/>
      <c r="CVL264" s="82"/>
      <c r="CVM264" s="82"/>
      <c r="CVN264" s="82"/>
      <c r="CVO264" s="82"/>
      <c r="CVP264" s="82"/>
      <c r="CVQ264" s="82"/>
      <c r="CVR264" s="82"/>
      <c r="CVS264" s="82"/>
      <c r="CVT264" s="82"/>
      <c r="CVU264" s="82"/>
      <c r="CVV264" s="82"/>
      <c r="CVW264" s="82"/>
      <c r="CVX264" s="82"/>
      <c r="CVY264" s="82"/>
      <c r="CVZ264" s="82"/>
      <c r="CWA264" s="82"/>
      <c r="CWB264" s="82"/>
      <c r="CWC264" s="82"/>
      <c r="CWD264" s="82"/>
      <c r="CWE264" s="82"/>
      <c r="CWF264" s="82"/>
      <c r="CWG264" s="82"/>
      <c r="CWH264" s="82"/>
      <c r="CWI264" s="82"/>
      <c r="CWJ264" s="82"/>
      <c r="CWK264" s="82"/>
      <c r="CWL264" s="82"/>
      <c r="CWM264" s="82"/>
      <c r="CWN264" s="82"/>
      <c r="CWO264" s="82"/>
      <c r="CWP264" s="82"/>
      <c r="CWQ264" s="82"/>
      <c r="CWR264" s="82"/>
      <c r="CWS264" s="82"/>
      <c r="CWT264" s="82"/>
      <c r="CWU264" s="82"/>
      <c r="CWV264" s="82"/>
      <c r="CWW264" s="82"/>
      <c r="CWX264" s="82"/>
      <c r="CWY264" s="82"/>
      <c r="CWZ264" s="82"/>
      <c r="CXA264" s="82"/>
      <c r="CXB264" s="82"/>
      <c r="CXC264" s="82"/>
      <c r="CXD264" s="82"/>
      <c r="CXE264" s="82"/>
      <c r="CXF264" s="82"/>
      <c r="CXG264" s="82"/>
      <c r="CXH264" s="82"/>
      <c r="CXI264" s="82"/>
      <c r="CXJ264" s="82"/>
      <c r="CXK264" s="82"/>
      <c r="CXL264" s="82"/>
      <c r="CXM264" s="82"/>
      <c r="CXN264" s="82"/>
      <c r="CXO264" s="82"/>
      <c r="CXP264" s="82"/>
      <c r="CXQ264" s="82"/>
      <c r="CXR264" s="82"/>
      <c r="CXS264" s="82"/>
      <c r="CXT264" s="82"/>
      <c r="CXU264" s="82"/>
      <c r="CXV264" s="82"/>
      <c r="CXW264" s="82"/>
      <c r="CXX264" s="82"/>
      <c r="CXY264" s="82"/>
      <c r="CXZ264" s="82"/>
      <c r="CYA264" s="82"/>
      <c r="CYB264" s="82"/>
      <c r="CYC264" s="82"/>
      <c r="CYD264" s="82"/>
      <c r="CYE264" s="82"/>
      <c r="CYF264" s="82"/>
      <c r="CYG264" s="82"/>
      <c r="CYH264" s="82"/>
      <c r="CYI264" s="82"/>
      <c r="CYJ264" s="82"/>
      <c r="CYK264" s="82"/>
      <c r="CYL264" s="82"/>
      <c r="CYM264" s="82"/>
      <c r="CYN264" s="82"/>
      <c r="CYO264" s="82"/>
      <c r="CYP264" s="82"/>
      <c r="CYQ264" s="82"/>
      <c r="CYR264" s="82"/>
      <c r="CYS264" s="82"/>
      <c r="CYT264" s="82"/>
      <c r="CYU264" s="82"/>
      <c r="CYV264" s="82"/>
      <c r="CYW264" s="82"/>
      <c r="CYX264" s="82"/>
      <c r="CYY264" s="82"/>
      <c r="CYZ264" s="82"/>
      <c r="CZA264" s="82"/>
      <c r="CZB264" s="82"/>
      <c r="CZC264" s="82"/>
      <c r="CZD264" s="82"/>
      <c r="CZE264" s="82"/>
      <c r="CZF264" s="82"/>
      <c r="CZG264" s="82"/>
      <c r="CZH264" s="82"/>
      <c r="CZI264" s="82"/>
      <c r="CZJ264" s="82"/>
      <c r="CZK264" s="82"/>
      <c r="CZL264" s="82"/>
      <c r="CZM264" s="82"/>
      <c r="CZN264" s="82"/>
      <c r="CZO264" s="82"/>
      <c r="CZP264" s="82"/>
      <c r="CZQ264" s="82"/>
      <c r="CZR264" s="82"/>
      <c r="CZS264" s="82"/>
      <c r="CZT264" s="82"/>
      <c r="CZU264" s="82"/>
      <c r="CZV264" s="82"/>
      <c r="CZW264" s="82"/>
      <c r="CZX264" s="82"/>
      <c r="CZY264" s="82"/>
      <c r="CZZ264" s="82"/>
      <c r="DAA264" s="82"/>
      <c r="DAB264" s="82"/>
      <c r="DAC264" s="82"/>
      <c r="DAD264" s="82"/>
      <c r="DAE264" s="82"/>
      <c r="DAF264" s="82"/>
      <c r="DAG264" s="82"/>
      <c r="DAH264" s="82"/>
      <c r="DAI264" s="82"/>
      <c r="DAJ264" s="82"/>
      <c r="DAK264" s="82"/>
      <c r="DAL264" s="82"/>
      <c r="DAM264" s="82"/>
      <c r="DAN264" s="82"/>
      <c r="DAO264" s="82"/>
      <c r="DAP264" s="82"/>
      <c r="DAQ264" s="82"/>
      <c r="DAR264" s="82"/>
      <c r="DAS264" s="82"/>
      <c r="DAT264" s="82"/>
      <c r="DAU264" s="82"/>
      <c r="DAV264" s="82"/>
      <c r="DAW264" s="82"/>
      <c r="DAX264" s="82"/>
      <c r="DAY264" s="82"/>
      <c r="DAZ264" s="82"/>
      <c r="DBA264" s="82"/>
      <c r="DBB264" s="82"/>
      <c r="DBC264" s="82"/>
      <c r="DBD264" s="82"/>
      <c r="DBE264" s="82"/>
      <c r="DBF264" s="82"/>
      <c r="DBG264" s="82"/>
      <c r="DBH264" s="82"/>
      <c r="DBI264" s="82"/>
      <c r="DBJ264" s="82"/>
      <c r="DBK264" s="82"/>
      <c r="DBL264" s="82"/>
      <c r="DBM264" s="82"/>
      <c r="DBN264" s="82"/>
      <c r="DBO264" s="82"/>
      <c r="DBP264" s="82"/>
      <c r="DBQ264" s="82"/>
      <c r="DBR264" s="82"/>
      <c r="DBS264" s="82"/>
      <c r="DBT264" s="82"/>
      <c r="DBU264" s="82"/>
      <c r="DBV264" s="82"/>
      <c r="DBW264" s="82"/>
      <c r="DBX264" s="82"/>
      <c r="DBY264" s="82"/>
      <c r="DBZ264" s="82"/>
      <c r="DCA264" s="82"/>
      <c r="DCB264" s="82"/>
      <c r="DCC264" s="82"/>
      <c r="DCD264" s="82"/>
      <c r="DCE264" s="82"/>
      <c r="DCF264" s="82"/>
      <c r="DCG264" s="82"/>
      <c r="DCH264" s="82"/>
      <c r="DCI264" s="82"/>
      <c r="DCJ264" s="82"/>
      <c r="DCK264" s="82"/>
      <c r="DCL264" s="82"/>
      <c r="DCM264" s="82"/>
      <c r="DCN264" s="82"/>
      <c r="DCO264" s="82"/>
      <c r="DCP264" s="82"/>
      <c r="DCQ264" s="82"/>
      <c r="DCR264" s="82"/>
      <c r="DCS264" s="82"/>
      <c r="DCT264" s="82"/>
      <c r="DCU264" s="82"/>
      <c r="DCV264" s="82"/>
      <c r="DCW264" s="82"/>
      <c r="DCX264" s="82"/>
      <c r="DCY264" s="82"/>
      <c r="DCZ264" s="82"/>
      <c r="DDA264" s="82"/>
      <c r="DDB264" s="82"/>
      <c r="DDC264" s="82"/>
      <c r="DDD264" s="82"/>
      <c r="DDE264" s="82"/>
      <c r="DDF264" s="82"/>
      <c r="DDG264" s="82"/>
      <c r="DDH264" s="82"/>
      <c r="DDI264" s="82"/>
      <c r="DDJ264" s="82"/>
      <c r="DDK264" s="82"/>
      <c r="DDL264" s="82"/>
      <c r="DDM264" s="82"/>
      <c r="DDN264" s="82"/>
      <c r="DDO264" s="82"/>
      <c r="DDP264" s="82"/>
      <c r="DDQ264" s="82"/>
      <c r="DDR264" s="82"/>
      <c r="DDS264" s="82"/>
      <c r="DDT264" s="82"/>
      <c r="DDU264" s="82"/>
      <c r="DDV264" s="82"/>
      <c r="DDW264" s="82"/>
      <c r="DDX264" s="82"/>
      <c r="DDY264" s="82"/>
      <c r="DDZ264" s="82"/>
      <c r="DEA264" s="82"/>
      <c r="DEB264" s="82"/>
      <c r="DEC264" s="82"/>
      <c r="DED264" s="82"/>
      <c r="DEE264" s="82"/>
      <c r="DEF264" s="82"/>
      <c r="DEG264" s="82"/>
      <c r="DEH264" s="82"/>
      <c r="DEI264" s="82"/>
      <c r="DEJ264" s="82"/>
      <c r="DEK264" s="82"/>
      <c r="DEL264" s="82"/>
      <c r="DEM264" s="82"/>
      <c r="DEN264" s="82"/>
      <c r="DEO264" s="82"/>
      <c r="DEP264" s="82"/>
      <c r="DEQ264" s="82"/>
      <c r="DER264" s="82"/>
      <c r="DES264" s="82"/>
      <c r="DET264" s="82"/>
      <c r="DEU264" s="82"/>
      <c r="DEV264" s="82"/>
      <c r="DEW264" s="82"/>
      <c r="DEX264" s="82"/>
      <c r="DEY264" s="82"/>
      <c r="DEZ264" s="82"/>
      <c r="DFA264" s="82"/>
      <c r="DFB264" s="82"/>
      <c r="DFC264" s="82"/>
      <c r="DFD264" s="82"/>
      <c r="DFE264" s="82"/>
      <c r="DFF264" s="82"/>
      <c r="DFG264" s="82"/>
      <c r="DFH264" s="82"/>
      <c r="DFI264" s="82"/>
      <c r="DFJ264" s="82"/>
      <c r="DFK264" s="82"/>
      <c r="DFL264" s="82"/>
      <c r="DFM264" s="82"/>
      <c r="DFN264" s="82"/>
      <c r="DFO264" s="82"/>
      <c r="DFP264" s="82"/>
      <c r="DFQ264" s="82"/>
      <c r="DFR264" s="82"/>
      <c r="DFS264" s="82"/>
      <c r="DFT264" s="82"/>
      <c r="DFU264" s="82"/>
      <c r="DFV264" s="82"/>
      <c r="DFW264" s="82"/>
      <c r="DFX264" s="82"/>
      <c r="DFY264" s="82"/>
      <c r="DFZ264" s="82"/>
      <c r="DGA264" s="82"/>
      <c r="DGB264" s="82"/>
      <c r="DGC264" s="82"/>
      <c r="DGD264" s="82"/>
      <c r="DGE264" s="82"/>
      <c r="DGF264" s="82"/>
      <c r="DGG264" s="82"/>
      <c r="DGH264" s="82"/>
      <c r="DGI264" s="82"/>
      <c r="DGJ264" s="82"/>
      <c r="DGK264" s="82"/>
      <c r="DGL264" s="82"/>
      <c r="DGM264" s="82"/>
      <c r="DGN264" s="82"/>
      <c r="DGO264" s="82"/>
      <c r="DGP264" s="82"/>
      <c r="DGQ264" s="82"/>
      <c r="DGR264" s="82"/>
      <c r="DGS264" s="82"/>
      <c r="DGT264" s="82"/>
      <c r="DGU264" s="82"/>
      <c r="DGV264" s="82"/>
      <c r="DGW264" s="82"/>
      <c r="DGX264" s="82"/>
      <c r="DGY264" s="82"/>
      <c r="DGZ264" s="82"/>
      <c r="DHA264" s="82"/>
      <c r="DHB264" s="82"/>
      <c r="DHC264" s="82"/>
      <c r="DHD264" s="82"/>
      <c r="DHE264" s="82"/>
      <c r="DHF264" s="82"/>
      <c r="DHG264" s="82"/>
      <c r="DHH264" s="82"/>
      <c r="DHI264" s="82"/>
      <c r="DHJ264" s="82"/>
      <c r="DHK264" s="82"/>
      <c r="DHL264" s="82"/>
      <c r="DHM264" s="82"/>
      <c r="DHN264" s="82"/>
      <c r="DHO264" s="82"/>
      <c r="DHP264" s="82"/>
      <c r="DHQ264" s="82"/>
      <c r="DHR264" s="82"/>
      <c r="DHS264" s="82"/>
      <c r="DHT264" s="82"/>
      <c r="DHU264" s="82"/>
      <c r="DHV264" s="82"/>
      <c r="DHW264" s="82"/>
      <c r="DHX264" s="82"/>
      <c r="DHY264" s="82"/>
      <c r="DHZ264" s="82"/>
      <c r="DIA264" s="82"/>
      <c r="DIB264" s="82"/>
      <c r="DIC264" s="82"/>
      <c r="DID264" s="82"/>
      <c r="DIE264" s="82"/>
      <c r="DIF264" s="82"/>
      <c r="DIG264" s="82"/>
      <c r="DIH264" s="82"/>
      <c r="DII264" s="82"/>
      <c r="DIJ264" s="82"/>
      <c r="DIK264" s="82"/>
      <c r="DIL264" s="82"/>
      <c r="DIM264" s="82"/>
      <c r="DIN264" s="82"/>
      <c r="DIO264" s="82"/>
      <c r="DIP264" s="82"/>
      <c r="DIQ264" s="82"/>
      <c r="DIR264" s="82"/>
      <c r="DIS264" s="82"/>
      <c r="DIT264" s="82"/>
      <c r="DIU264" s="82"/>
      <c r="DIV264" s="82"/>
      <c r="DIW264" s="82"/>
      <c r="DIX264" s="82"/>
      <c r="DIY264" s="82"/>
      <c r="DIZ264" s="82"/>
      <c r="DJA264" s="82"/>
      <c r="DJB264" s="82"/>
      <c r="DJC264" s="82"/>
      <c r="DJD264" s="82"/>
      <c r="DJE264" s="82"/>
      <c r="DJF264" s="82"/>
      <c r="DJG264" s="82"/>
      <c r="DJH264" s="82"/>
      <c r="DJI264" s="82"/>
      <c r="DJJ264" s="82"/>
      <c r="DJK264" s="82"/>
      <c r="DJL264" s="82"/>
      <c r="DJM264" s="82"/>
      <c r="DJN264" s="82"/>
      <c r="DJO264" s="82"/>
      <c r="DJP264" s="82"/>
      <c r="DJQ264" s="82"/>
      <c r="DJR264" s="82"/>
      <c r="DJS264" s="82"/>
      <c r="DJT264" s="82"/>
      <c r="DJU264" s="82"/>
      <c r="DJV264" s="82"/>
      <c r="DJW264" s="82"/>
      <c r="DJX264" s="82"/>
      <c r="DJY264" s="82"/>
      <c r="DJZ264" s="82"/>
      <c r="DKA264" s="82"/>
      <c r="DKB264" s="82"/>
      <c r="DKC264" s="82"/>
      <c r="DKD264" s="82"/>
      <c r="DKE264" s="82"/>
      <c r="DKF264" s="82"/>
      <c r="DKG264" s="82"/>
      <c r="DKH264" s="82"/>
      <c r="DKI264" s="82"/>
      <c r="DKJ264" s="82"/>
      <c r="DKK264" s="82"/>
      <c r="DKL264" s="82"/>
      <c r="DKM264" s="82"/>
      <c r="DKN264" s="82"/>
      <c r="DKO264" s="82"/>
      <c r="DKP264" s="82"/>
      <c r="DKQ264" s="82"/>
      <c r="DKR264" s="82"/>
      <c r="DKS264" s="82"/>
      <c r="DKT264" s="82"/>
      <c r="DKU264" s="82"/>
      <c r="DKV264" s="82"/>
      <c r="DKW264" s="82"/>
      <c r="DKX264" s="82"/>
      <c r="DKY264" s="82"/>
      <c r="DKZ264" s="82"/>
      <c r="DLA264" s="82"/>
      <c r="DLB264" s="82"/>
      <c r="DLC264" s="82"/>
      <c r="DLD264" s="82"/>
      <c r="DLE264" s="82"/>
      <c r="DLF264" s="82"/>
      <c r="DLG264" s="82"/>
      <c r="DLH264" s="82"/>
      <c r="DLI264" s="82"/>
      <c r="DLJ264" s="82"/>
      <c r="DLK264" s="82"/>
      <c r="DLL264" s="82"/>
      <c r="DLM264" s="82"/>
      <c r="DLN264" s="82"/>
      <c r="DLO264" s="82"/>
      <c r="DLP264" s="82"/>
      <c r="DLQ264" s="82"/>
      <c r="DLR264" s="82"/>
      <c r="DLS264" s="82"/>
      <c r="DLT264" s="82"/>
      <c r="DLU264" s="82"/>
      <c r="DLV264" s="82"/>
      <c r="DLW264" s="82"/>
      <c r="DLX264" s="82"/>
      <c r="DLY264" s="82"/>
      <c r="DLZ264" s="82"/>
      <c r="DMA264" s="82"/>
      <c r="DMB264" s="82"/>
      <c r="DMC264" s="82"/>
      <c r="DMD264" s="82"/>
      <c r="DME264" s="82"/>
      <c r="DMF264" s="82"/>
      <c r="DMG264" s="82"/>
      <c r="DMH264" s="82"/>
      <c r="DMI264" s="82"/>
      <c r="DMJ264" s="82"/>
      <c r="DMK264" s="82"/>
      <c r="DML264" s="82"/>
      <c r="DMM264" s="82"/>
      <c r="DMN264" s="82"/>
      <c r="DMO264" s="82"/>
      <c r="DMP264" s="82"/>
      <c r="DMQ264" s="82"/>
      <c r="DMR264" s="82"/>
      <c r="DMS264" s="82"/>
      <c r="DMT264" s="82"/>
      <c r="DMU264" s="82"/>
      <c r="DMV264" s="82"/>
      <c r="DMW264" s="82"/>
      <c r="DMX264" s="82"/>
      <c r="DMY264" s="82"/>
      <c r="DMZ264" s="82"/>
      <c r="DNA264" s="82"/>
      <c r="DNB264" s="82"/>
      <c r="DNC264" s="82"/>
      <c r="DND264" s="82"/>
      <c r="DNE264" s="82"/>
      <c r="DNF264" s="82"/>
      <c r="DNG264" s="82"/>
      <c r="DNH264" s="82"/>
      <c r="DNI264" s="82"/>
      <c r="DNJ264" s="82"/>
      <c r="DNK264" s="82"/>
      <c r="DNL264" s="82"/>
      <c r="DNM264" s="82"/>
      <c r="DNN264" s="82"/>
      <c r="DNO264" s="82"/>
      <c r="DNP264" s="82"/>
      <c r="DNQ264" s="82"/>
      <c r="DNR264" s="82"/>
      <c r="DNS264" s="82"/>
      <c r="DNT264" s="82"/>
      <c r="DNU264" s="82"/>
      <c r="DNV264" s="82"/>
      <c r="DNW264" s="82"/>
      <c r="DNX264" s="82"/>
      <c r="DNY264" s="82"/>
      <c r="DNZ264" s="82"/>
      <c r="DOA264" s="82"/>
      <c r="DOB264" s="82"/>
      <c r="DOC264" s="82"/>
      <c r="DOD264" s="82"/>
      <c r="DOE264" s="82"/>
      <c r="DOF264" s="82"/>
      <c r="DOG264" s="82"/>
      <c r="DOH264" s="82"/>
      <c r="DOI264" s="82"/>
      <c r="DOJ264" s="82"/>
      <c r="DOK264" s="82"/>
      <c r="DOL264" s="82"/>
      <c r="DOM264" s="82"/>
      <c r="DON264" s="82"/>
      <c r="DOO264" s="82"/>
      <c r="DOP264" s="82"/>
      <c r="DOQ264" s="82"/>
      <c r="DOR264" s="82"/>
      <c r="DOS264" s="82"/>
      <c r="DOT264" s="82"/>
      <c r="DOU264" s="82"/>
      <c r="DOV264" s="82"/>
      <c r="DOW264" s="82"/>
      <c r="DOX264" s="82"/>
      <c r="DOY264" s="82"/>
      <c r="DOZ264" s="82"/>
      <c r="DPA264" s="82"/>
      <c r="DPB264" s="82"/>
      <c r="DPC264" s="82"/>
      <c r="DPD264" s="82"/>
      <c r="DPE264" s="82"/>
      <c r="DPF264" s="82"/>
      <c r="DPG264" s="82"/>
      <c r="DPH264" s="82"/>
      <c r="DPI264" s="82"/>
      <c r="DPJ264" s="82"/>
      <c r="DPK264" s="82"/>
      <c r="DPL264" s="82"/>
      <c r="DPM264" s="82"/>
      <c r="DPN264" s="82"/>
      <c r="DPO264" s="82"/>
      <c r="DPP264" s="82"/>
      <c r="DPQ264" s="82"/>
      <c r="DPR264" s="82"/>
      <c r="DPS264" s="82"/>
      <c r="DPT264" s="82"/>
      <c r="DPU264" s="82"/>
      <c r="DPV264" s="82"/>
      <c r="DPW264" s="82"/>
      <c r="DPX264" s="82"/>
      <c r="DPY264" s="82"/>
      <c r="DPZ264" s="82"/>
      <c r="DQA264" s="82"/>
      <c r="DQB264" s="82"/>
      <c r="DQC264" s="82"/>
      <c r="DQD264" s="82"/>
      <c r="DQE264" s="82"/>
      <c r="DQF264" s="82"/>
      <c r="DQG264" s="82"/>
      <c r="DQH264" s="82"/>
      <c r="DQI264" s="82"/>
      <c r="DQJ264" s="82"/>
      <c r="DQK264" s="82"/>
      <c r="DQL264" s="82"/>
      <c r="DQM264" s="82"/>
      <c r="DQN264" s="82"/>
      <c r="DQO264" s="82"/>
      <c r="DQP264" s="82"/>
      <c r="DQQ264" s="82"/>
      <c r="DQR264" s="82"/>
      <c r="DQS264" s="82"/>
      <c r="DQT264" s="82"/>
      <c r="DQU264" s="82"/>
      <c r="DQV264" s="82"/>
      <c r="DQW264" s="82"/>
      <c r="DQX264" s="82"/>
      <c r="DQY264" s="82"/>
      <c r="DQZ264" s="82"/>
      <c r="DRA264" s="82"/>
      <c r="DRB264" s="82"/>
      <c r="DRC264" s="82"/>
      <c r="DRD264" s="82"/>
      <c r="DRE264" s="82"/>
      <c r="DRF264" s="82"/>
      <c r="DRG264" s="82"/>
      <c r="DRH264" s="82"/>
      <c r="DRI264" s="82"/>
      <c r="DRJ264" s="82"/>
      <c r="DRK264" s="82"/>
      <c r="DRL264" s="82"/>
      <c r="DRM264" s="82"/>
      <c r="DRN264" s="82"/>
      <c r="DRO264" s="82"/>
      <c r="DRP264" s="82"/>
      <c r="DRQ264" s="82"/>
      <c r="DRR264" s="82"/>
      <c r="DRS264" s="82"/>
      <c r="DRT264" s="82"/>
      <c r="DRU264" s="82"/>
      <c r="DRV264" s="82"/>
      <c r="DRW264" s="82"/>
      <c r="DRX264" s="82"/>
      <c r="DRY264" s="82"/>
      <c r="DRZ264" s="82"/>
      <c r="DSA264" s="82"/>
      <c r="DSB264" s="82"/>
      <c r="DSC264" s="82"/>
      <c r="DSD264" s="82"/>
      <c r="DSE264" s="82"/>
      <c r="DSF264" s="82"/>
      <c r="DSG264" s="82"/>
      <c r="DSH264" s="82"/>
      <c r="DSI264" s="82"/>
      <c r="DSJ264" s="82"/>
      <c r="DSK264" s="82"/>
      <c r="DSL264" s="82"/>
      <c r="DSM264" s="82"/>
      <c r="DSN264" s="82"/>
      <c r="DSO264" s="82"/>
      <c r="DSP264" s="82"/>
      <c r="DSQ264" s="82"/>
      <c r="DSR264" s="82"/>
      <c r="DSS264" s="82"/>
      <c r="DST264" s="82"/>
      <c r="DSU264" s="82"/>
      <c r="DSV264" s="82"/>
      <c r="DSW264" s="82"/>
      <c r="DSX264" s="82"/>
      <c r="DSY264" s="82"/>
      <c r="DSZ264" s="82"/>
      <c r="DTA264" s="82"/>
      <c r="DTB264" s="82"/>
      <c r="DTC264" s="82"/>
      <c r="DTD264" s="82"/>
      <c r="DTE264" s="82"/>
      <c r="DTF264" s="82"/>
      <c r="DTG264" s="82"/>
      <c r="DTH264" s="82"/>
      <c r="DTI264" s="82"/>
      <c r="DTJ264" s="82"/>
      <c r="DTK264" s="82"/>
      <c r="DTL264" s="82"/>
      <c r="DTM264" s="82"/>
      <c r="DTN264" s="82"/>
      <c r="DTO264" s="82"/>
      <c r="DTP264" s="82"/>
      <c r="DTQ264" s="82"/>
      <c r="DTR264" s="82"/>
      <c r="DTS264" s="82"/>
      <c r="DTT264" s="82"/>
      <c r="DTU264" s="82"/>
      <c r="DTV264" s="82"/>
      <c r="DTW264" s="82"/>
      <c r="DTX264" s="82"/>
      <c r="DTY264" s="82"/>
      <c r="DTZ264" s="82"/>
      <c r="DUA264" s="82"/>
      <c r="DUB264" s="82"/>
      <c r="DUC264" s="82"/>
      <c r="DUD264" s="82"/>
      <c r="DUE264" s="82"/>
      <c r="DUF264" s="82"/>
      <c r="DUG264" s="82"/>
      <c r="DUH264" s="82"/>
      <c r="DUI264" s="82"/>
      <c r="DUJ264" s="82"/>
      <c r="DUK264" s="82"/>
      <c r="DUL264" s="82"/>
      <c r="DUM264" s="82"/>
      <c r="DUN264" s="82"/>
      <c r="DUO264" s="82"/>
      <c r="DUP264" s="82"/>
      <c r="DUQ264" s="82"/>
      <c r="DUR264" s="82"/>
      <c r="DUS264" s="82"/>
      <c r="DUT264" s="82"/>
      <c r="DUU264" s="82"/>
      <c r="DUV264" s="82"/>
      <c r="DUW264" s="82"/>
      <c r="DUX264" s="82"/>
      <c r="DUY264" s="82"/>
      <c r="DUZ264" s="82"/>
      <c r="DVA264" s="82"/>
      <c r="DVB264" s="82"/>
      <c r="DVC264" s="82"/>
      <c r="DVD264" s="82"/>
      <c r="DVE264" s="82"/>
      <c r="DVF264" s="82"/>
      <c r="DVG264" s="82"/>
      <c r="DVH264" s="82"/>
      <c r="DVI264" s="82"/>
      <c r="DVJ264" s="82"/>
      <c r="DVK264" s="82"/>
      <c r="DVL264" s="82"/>
      <c r="DVM264" s="82"/>
      <c r="DVN264" s="82"/>
      <c r="DVO264" s="82"/>
      <c r="DVP264" s="82"/>
      <c r="DVQ264" s="82"/>
      <c r="DVR264" s="82"/>
      <c r="DVS264" s="82"/>
      <c r="DVT264" s="82"/>
      <c r="DVU264" s="82"/>
      <c r="DVV264" s="82"/>
      <c r="DVW264" s="82"/>
      <c r="DVX264" s="82"/>
      <c r="DVY264" s="82"/>
      <c r="DVZ264" s="82"/>
      <c r="DWA264" s="82"/>
      <c r="DWB264" s="82"/>
      <c r="DWC264" s="82"/>
      <c r="DWD264" s="82"/>
      <c r="DWE264" s="82"/>
      <c r="DWF264" s="82"/>
      <c r="DWG264" s="82"/>
      <c r="DWH264" s="82"/>
      <c r="DWI264" s="82"/>
      <c r="DWJ264" s="82"/>
      <c r="DWK264" s="82"/>
      <c r="DWL264" s="82"/>
      <c r="DWM264" s="82"/>
      <c r="DWN264" s="82"/>
      <c r="DWO264" s="82"/>
      <c r="DWP264" s="82"/>
      <c r="DWQ264" s="82"/>
      <c r="DWR264" s="82"/>
      <c r="DWS264" s="82"/>
      <c r="DWT264" s="82"/>
      <c r="DWU264" s="82"/>
      <c r="DWV264" s="82"/>
      <c r="DWW264" s="82"/>
      <c r="DWX264" s="82"/>
      <c r="DWY264" s="82"/>
      <c r="DWZ264" s="82"/>
      <c r="DXA264" s="82"/>
      <c r="DXB264" s="82"/>
      <c r="DXC264" s="82"/>
      <c r="DXD264" s="82"/>
      <c r="DXE264" s="82"/>
      <c r="DXF264" s="82"/>
      <c r="DXG264" s="82"/>
      <c r="DXH264" s="82"/>
      <c r="DXI264" s="82"/>
      <c r="DXJ264" s="82"/>
      <c r="DXK264" s="82"/>
      <c r="DXL264" s="82"/>
      <c r="DXM264" s="82"/>
      <c r="DXN264" s="82"/>
      <c r="DXO264" s="82"/>
      <c r="DXP264" s="82"/>
      <c r="DXQ264" s="82"/>
      <c r="DXR264" s="82"/>
      <c r="DXS264" s="82"/>
      <c r="DXT264" s="82"/>
      <c r="DXU264" s="82"/>
      <c r="DXV264" s="82"/>
      <c r="DXW264" s="82"/>
      <c r="DXX264" s="82"/>
      <c r="DXY264" s="82"/>
      <c r="DXZ264" s="82"/>
      <c r="DYA264" s="82"/>
      <c r="DYB264" s="82"/>
      <c r="DYC264" s="82"/>
      <c r="DYD264" s="82"/>
      <c r="DYE264" s="82"/>
      <c r="DYF264" s="82"/>
      <c r="DYG264" s="82"/>
      <c r="DYH264" s="82"/>
      <c r="DYI264" s="82"/>
      <c r="DYJ264" s="82"/>
      <c r="DYK264" s="82"/>
      <c r="DYL264" s="82"/>
      <c r="DYM264" s="82"/>
      <c r="DYN264" s="82"/>
      <c r="DYO264" s="82"/>
      <c r="DYP264" s="82"/>
      <c r="DYQ264" s="82"/>
      <c r="DYR264" s="82"/>
      <c r="DYS264" s="82"/>
      <c r="DYT264" s="82"/>
      <c r="DYU264" s="82"/>
      <c r="DYV264" s="82"/>
      <c r="DYW264" s="82"/>
      <c r="DYX264" s="82"/>
      <c r="DYY264" s="82"/>
      <c r="DYZ264" s="82"/>
      <c r="DZA264" s="82"/>
      <c r="DZB264" s="82"/>
      <c r="DZC264" s="82"/>
      <c r="DZD264" s="82"/>
      <c r="DZE264" s="82"/>
      <c r="DZF264" s="82"/>
      <c r="DZG264" s="82"/>
      <c r="DZH264" s="82"/>
      <c r="DZI264" s="82"/>
      <c r="DZJ264" s="82"/>
      <c r="DZK264" s="82"/>
      <c r="DZL264" s="82"/>
      <c r="DZM264" s="82"/>
      <c r="DZN264" s="82"/>
      <c r="DZO264" s="82"/>
      <c r="DZP264" s="82"/>
      <c r="DZQ264" s="82"/>
      <c r="DZR264" s="82"/>
      <c r="DZS264" s="82"/>
      <c r="DZT264" s="82"/>
      <c r="DZU264" s="82"/>
      <c r="DZV264" s="82"/>
      <c r="DZW264" s="82"/>
      <c r="DZX264" s="82"/>
      <c r="DZY264" s="82"/>
      <c r="DZZ264" s="82"/>
      <c r="EAA264" s="82"/>
      <c r="EAB264" s="82"/>
      <c r="EAC264" s="82"/>
      <c r="EAD264" s="82"/>
      <c r="EAE264" s="82"/>
      <c r="EAF264" s="82"/>
      <c r="EAG264" s="82"/>
      <c r="EAH264" s="82"/>
      <c r="EAI264" s="82"/>
      <c r="EAJ264" s="82"/>
      <c r="EAK264" s="82"/>
      <c r="EAL264" s="82"/>
      <c r="EAM264" s="82"/>
      <c r="EAN264" s="82"/>
      <c r="EAO264" s="82"/>
      <c r="EAP264" s="82"/>
      <c r="EAQ264" s="82"/>
      <c r="EAR264" s="82"/>
      <c r="EAS264" s="82"/>
      <c r="EAT264" s="82"/>
      <c r="EAU264" s="82"/>
      <c r="EAV264" s="82"/>
      <c r="EAW264" s="82"/>
      <c r="EAX264" s="82"/>
      <c r="EAY264" s="82"/>
      <c r="EAZ264" s="82"/>
      <c r="EBA264" s="82"/>
      <c r="EBB264" s="82"/>
      <c r="EBC264" s="82"/>
      <c r="EBD264" s="82"/>
      <c r="EBE264" s="82"/>
      <c r="EBF264" s="82"/>
      <c r="EBG264" s="82"/>
      <c r="EBH264" s="82"/>
      <c r="EBI264" s="82"/>
      <c r="EBJ264" s="82"/>
      <c r="EBK264" s="82"/>
      <c r="EBL264" s="82"/>
      <c r="EBM264" s="82"/>
      <c r="EBN264" s="82"/>
      <c r="EBO264" s="82"/>
      <c r="EBP264" s="82"/>
      <c r="EBQ264" s="82"/>
      <c r="EBR264" s="82"/>
      <c r="EBS264" s="82"/>
      <c r="EBT264" s="82"/>
      <c r="EBU264" s="82"/>
      <c r="EBV264" s="82"/>
      <c r="EBW264" s="82"/>
      <c r="EBX264" s="82"/>
      <c r="EBY264" s="82"/>
      <c r="EBZ264" s="82"/>
      <c r="ECA264" s="82"/>
      <c r="ECB264" s="82"/>
      <c r="ECC264" s="82"/>
      <c r="ECD264" s="82"/>
      <c r="ECE264" s="82"/>
      <c r="ECF264" s="82"/>
      <c r="ECG264" s="82"/>
      <c r="ECH264" s="82"/>
      <c r="ECI264" s="82"/>
      <c r="ECJ264" s="82"/>
      <c r="ECK264" s="82"/>
      <c r="ECL264" s="82"/>
      <c r="ECM264" s="82"/>
      <c r="ECN264" s="82"/>
      <c r="ECO264" s="82"/>
      <c r="ECP264" s="82"/>
      <c r="ECQ264" s="82"/>
      <c r="ECR264" s="82"/>
      <c r="ECS264" s="82"/>
      <c r="ECT264" s="82"/>
      <c r="ECU264" s="82"/>
      <c r="ECV264" s="82"/>
      <c r="ECW264" s="82"/>
      <c r="ECX264" s="82"/>
      <c r="ECY264" s="82"/>
      <c r="ECZ264" s="82"/>
      <c r="EDA264" s="82"/>
      <c r="EDB264" s="82"/>
      <c r="EDC264" s="82"/>
      <c r="EDD264" s="82"/>
      <c r="EDE264" s="82"/>
      <c r="EDF264" s="82"/>
      <c r="EDG264" s="82"/>
      <c r="EDH264" s="82"/>
      <c r="EDI264" s="82"/>
      <c r="EDJ264" s="82"/>
      <c r="EDK264" s="82"/>
      <c r="EDL264" s="82"/>
      <c r="EDM264" s="82"/>
      <c r="EDN264" s="82"/>
      <c r="EDO264" s="82"/>
      <c r="EDP264" s="82"/>
      <c r="EDQ264" s="82"/>
      <c r="EDR264" s="82"/>
      <c r="EDS264" s="82"/>
      <c r="EDT264" s="82"/>
      <c r="EDU264" s="82"/>
      <c r="EDV264" s="82"/>
      <c r="EDW264" s="82"/>
      <c r="EDX264" s="82"/>
      <c r="EDY264" s="82"/>
      <c r="EDZ264" s="82"/>
      <c r="EEA264" s="82"/>
      <c r="EEB264" s="82"/>
      <c r="EEC264" s="82"/>
      <c r="EED264" s="82"/>
      <c r="EEE264" s="82"/>
      <c r="EEF264" s="82"/>
      <c r="EEG264" s="82"/>
      <c r="EEH264" s="82"/>
      <c r="EEI264" s="82"/>
      <c r="EEJ264" s="82"/>
      <c r="EEK264" s="82"/>
      <c r="EEL264" s="82"/>
      <c r="EEM264" s="82"/>
      <c r="EEN264" s="82"/>
      <c r="EEO264" s="82"/>
      <c r="EEP264" s="82"/>
      <c r="EEQ264" s="82"/>
      <c r="EER264" s="82"/>
      <c r="EES264" s="82"/>
      <c r="EET264" s="82"/>
      <c r="EEU264" s="82"/>
      <c r="EEV264" s="82"/>
      <c r="EEW264" s="82"/>
      <c r="EEX264" s="82"/>
      <c r="EEY264" s="82"/>
      <c r="EEZ264" s="82"/>
      <c r="EFA264" s="82"/>
      <c r="EFB264" s="82"/>
      <c r="EFC264" s="82"/>
      <c r="EFD264" s="82"/>
      <c r="EFE264" s="82"/>
      <c r="EFF264" s="82"/>
      <c r="EFG264" s="82"/>
      <c r="EFH264" s="82"/>
      <c r="EFI264" s="82"/>
      <c r="EFJ264" s="82"/>
      <c r="EFK264" s="82"/>
      <c r="EFL264" s="82"/>
      <c r="EFM264" s="82"/>
      <c r="EFN264" s="82"/>
      <c r="EFO264" s="82"/>
      <c r="EFP264" s="82"/>
      <c r="EFQ264" s="82"/>
      <c r="EFR264" s="82"/>
      <c r="EFS264" s="82"/>
      <c r="EFT264" s="82"/>
      <c r="EFU264" s="82"/>
      <c r="EFV264" s="82"/>
      <c r="EFW264" s="82"/>
      <c r="EFX264" s="82"/>
      <c r="EFY264" s="82"/>
      <c r="EFZ264" s="82"/>
      <c r="EGA264" s="82"/>
      <c r="EGB264" s="82"/>
      <c r="EGC264" s="82"/>
      <c r="EGD264" s="82"/>
      <c r="EGE264" s="82"/>
      <c r="EGF264" s="82"/>
      <c r="EGG264" s="82"/>
      <c r="EGH264" s="82"/>
      <c r="EGI264" s="82"/>
      <c r="EGJ264" s="82"/>
      <c r="EGK264" s="82"/>
      <c r="EGL264" s="82"/>
      <c r="EGM264" s="82"/>
      <c r="EGN264" s="82"/>
      <c r="EGO264" s="82"/>
      <c r="EGP264" s="82"/>
      <c r="EGQ264" s="82"/>
      <c r="EGR264" s="82"/>
      <c r="EGS264" s="82"/>
      <c r="EGT264" s="82"/>
      <c r="EGU264" s="82"/>
      <c r="EGV264" s="82"/>
      <c r="EGW264" s="82"/>
      <c r="EGX264" s="82"/>
      <c r="EGY264" s="82"/>
      <c r="EGZ264" s="82"/>
      <c r="EHA264" s="82"/>
      <c r="EHB264" s="82"/>
      <c r="EHC264" s="82"/>
      <c r="EHD264" s="82"/>
      <c r="EHE264" s="82"/>
      <c r="EHF264" s="82"/>
      <c r="EHG264" s="82"/>
      <c r="EHH264" s="82"/>
      <c r="EHI264" s="82"/>
      <c r="EHJ264" s="82"/>
      <c r="EHK264" s="82"/>
      <c r="EHL264" s="82"/>
      <c r="EHM264" s="82"/>
      <c r="EHN264" s="82"/>
      <c r="EHO264" s="82"/>
      <c r="EHP264" s="82"/>
      <c r="EHQ264" s="82"/>
      <c r="EHR264" s="82"/>
      <c r="EHS264" s="82"/>
      <c r="EHT264" s="82"/>
      <c r="EHU264" s="82"/>
      <c r="EHV264" s="82"/>
      <c r="EHW264" s="82"/>
      <c r="EHX264" s="82"/>
      <c r="EHY264" s="82"/>
      <c r="EHZ264" s="82"/>
      <c r="EIA264" s="82"/>
      <c r="EIB264" s="82"/>
      <c r="EIC264" s="82"/>
      <c r="EID264" s="82"/>
      <c r="EIE264" s="82"/>
      <c r="EIF264" s="82"/>
      <c r="EIG264" s="82"/>
      <c r="EIH264" s="82"/>
      <c r="EII264" s="82"/>
      <c r="EIJ264" s="82"/>
      <c r="EIK264" s="82"/>
      <c r="EIL264" s="82"/>
      <c r="EIM264" s="82"/>
      <c r="EIN264" s="82"/>
      <c r="EIO264" s="82"/>
      <c r="EIP264" s="82"/>
      <c r="EIQ264" s="82"/>
      <c r="EIR264" s="82"/>
      <c r="EIS264" s="82"/>
      <c r="EIT264" s="82"/>
      <c r="EIU264" s="82"/>
      <c r="EIV264" s="82"/>
      <c r="EIW264" s="82"/>
      <c r="EIX264" s="82"/>
      <c r="EIY264" s="82"/>
      <c r="EIZ264" s="82"/>
      <c r="EJA264" s="82"/>
      <c r="EJB264" s="82"/>
      <c r="EJC264" s="82"/>
      <c r="EJD264" s="82"/>
      <c r="EJE264" s="82"/>
      <c r="EJF264" s="82"/>
      <c r="EJG264" s="82"/>
      <c r="EJH264" s="82"/>
      <c r="EJI264" s="82"/>
      <c r="EJJ264" s="82"/>
      <c r="EJK264" s="82"/>
      <c r="EJL264" s="82"/>
      <c r="EJM264" s="82"/>
      <c r="EJN264" s="82"/>
      <c r="EJO264" s="82"/>
      <c r="EJP264" s="82"/>
      <c r="EJQ264" s="82"/>
      <c r="EJR264" s="82"/>
      <c r="EJS264" s="82"/>
      <c r="EJT264" s="82"/>
      <c r="EJU264" s="82"/>
      <c r="EJV264" s="82"/>
      <c r="EJW264" s="82"/>
      <c r="EJX264" s="82"/>
      <c r="EJY264" s="82"/>
      <c r="EJZ264" s="82"/>
      <c r="EKA264" s="82"/>
      <c r="EKB264" s="82"/>
      <c r="EKC264" s="82"/>
      <c r="EKD264" s="82"/>
      <c r="EKE264" s="82"/>
      <c r="EKF264" s="82"/>
      <c r="EKG264" s="82"/>
      <c r="EKH264" s="82"/>
      <c r="EKI264" s="82"/>
      <c r="EKJ264" s="82"/>
      <c r="EKK264" s="82"/>
      <c r="EKL264" s="82"/>
      <c r="EKM264" s="82"/>
      <c r="EKN264" s="82"/>
      <c r="EKO264" s="82"/>
      <c r="EKP264" s="82"/>
      <c r="EKQ264" s="82"/>
      <c r="EKR264" s="82"/>
      <c r="EKS264" s="82"/>
      <c r="EKT264" s="82"/>
      <c r="EKU264" s="82"/>
      <c r="EKV264" s="82"/>
      <c r="EKW264" s="82"/>
      <c r="EKX264" s="82"/>
      <c r="EKY264" s="82"/>
      <c r="EKZ264" s="82"/>
      <c r="ELA264" s="82"/>
      <c r="ELB264" s="82"/>
      <c r="ELC264" s="82"/>
      <c r="ELD264" s="82"/>
      <c r="ELE264" s="82"/>
      <c r="ELF264" s="82"/>
      <c r="ELG264" s="82"/>
      <c r="ELH264" s="82"/>
      <c r="ELI264" s="82"/>
      <c r="ELJ264" s="82"/>
      <c r="ELK264" s="82"/>
      <c r="ELL264" s="82"/>
      <c r="ELM264" s="82"/>
      <c r="ELN264" s="82"/>
      <c r="ELO264" s="82"/>
      <c r="ELP264" s="82"/>
      <c r="ELQ264" s="82"/>
      <c r="ELR264" s="82"/>
      <c r="ELS264" s="82"/>
      <c r="ELT264" s="82"/>
      <c r="ELU264" s="82"/>
      <c r="ELV264" s="82"/>
      <c r="ELW264" s="82"/>
      <c r="ELX264" s="82"/>
      <c r="ELY264" s="82"/>
      <c r="ELZ264" s="82"/>
      <c r="EMA264" s="82"/>
      <c r="EMB264" s="82"/>
      <c r="EMC264" s="82"/>
      <c r="EMD264" s="82"/>
      <c r="EME264" s="82"/>
      <c r="EMF264" s="82"/>
      <c r="EMG264" s="82"/>
      <c r="EMH264" s="82"/>
      <c r="EMI264" s="82"/>
      <c r="EMJ264" s="82"/>
      <c r="EMK264" s="82"/>
      <c r="EML264" s="82"/>
      <c r="EMM264" s="82"/>
      <c r="EMN264" s="82"/>
      <c r="EMO264" s="82"/>
      <c r="EMP264" s="82"/>
      <c r="EMQ264" s="82"/>
      <c r="EMR264" s="82"/>
      <c r="EMS264" s="82"/>
      <c r="EMT264" s="82"/>
      <c r="EMU264" s="82"/>
      <c r="EMV264" s="82"/>
      <c r="EMW264" s="82"/>
      <c r="EMX264" s="82"/>
      <c r="EMY264" s="82"/>
      <c r="EMZ264" s="82"/>
      <c r="ENA264" s="82"/>
      <c r="ENB264" s="82"/>
      <c r="ENC264" s="82"/>
      <c r="END264" s="82"/>
      <c r="ENE264" s="82"/>
      <c r="ENF264" s="82"/>
      <c r="ENG264" s="82"/>
      <c r="ENH264" s="82"/>
      <c r="ENI264" s="82"/>
      <c r="ENJ264" s="82"/>
      <c r="ENK264" s="82"/>
      <c r="ENL264" s="82"/>
      <c r="ENM264" s="82"/>
      <c r="ENN264" s="82"/>
      <c r="ENO264" s="82"/>
      <c r="ENP264" s="82"/>
      <c r="ENQ264" s="82"/>
      <c r="ENR264" s="82"/>
      <c r="ENS264" s="82"/>
      <c r="ENT264" s="82"/>
      <c r="ENU264" s="82"/>
      <c r="ENV264" s="82"/>
      <c r="ENW264" s="82"/>
      <c r="ENX264" s="82"/>
      <c r="ENY264" s="82"/>
      <c r="ENZ264" s="82"/>
      <c r="EOA264" s="82"/>
      <c r="EOB264" s="82"/>
      <c r="EOC264" s="82"/>
      <c r="EOD264" s="82"/>
      <c r="EOE264" s="82"/>
      <c r="EOF264" s="82"/>
      <c r="EOG264" s="82"/>
      <c r="EOH264" s="82"/>
      <c r="EOI264" s="82"/>
      <c r="EOJ264" s="82"/>
      <c r="EOK264" s="82"/>
      <c r="EOL264" s="82"/>
      <c r="EOM264" s="82"/>
      <c r="EON264" s="82"/>
      <c r="EOO264" s="82"/>
      <c r="EOP264" s="82"/>
      <c r="EOQ264" s="82"/>
      <c r="EOR264" s="82"/>
      <c r="EOS264" s="82"/>
      <c r="EOT264" s="82"/>
      <c r="EOU264" s="82"/>
      <c r="EOV264" s="82"/>
      <c r="EOW264" s="82"/>
      <c r="EOX264" s="82"/>
      <c r="EOY264" s="82"/>
      <c r="EOZ264" s="82"/>
      <c r="EPA264" s="82"/>
      <c r="EPB264" s="82"/>
      <c r="EPC264" s="82"/>
      <c r="EPD264" s="82"/>
      <c r="EPE264" s="82"/>
      <c r="EPF264" s="82"/>
      <c r="EPG264" s="82"/>
      <c r="EPH264" s="82"/>
      <c r="EPI264" s="82"/>
      <c r="EPJ264" s="82"/>
      <c r="EPK264" s="82"/>
      <c r="EPL264" s="82"/>
      <c r="EPM264" s="82"/>
      <c r="EPN264" s="82"/>
      <c r="EPO264" s="82"/>
      <c r="EPP264" s="82"/>
      <c r="EPQ264" s="82"/>
      <c r="EPR264" s="82"/>
      <c r="EPS264" s="82"/>
      <c r="EPT264" s="82"/>
      <c r="EPU264" s="82"/>
      <c r="EPV264" s="82"/>
      <c r="EPW264" s="82"/>
      <c r="EPX264" s="82"/>
      <c r="EPY264" s="82"/>
      <c r="EPZ264" s="82"/>
      <c r="EQA264" s="82"/>
      <c r="EQB264" s="82"/>
      <c r="EQC264" s="82"/>
      <c r="EQD264" s="82"/>
      <c r="EQE264" s="82"/>
      <c r="EQF264" s="82"/>
      <c r="EQG264" s="82"/>
      <c r="EQH264" s="82"/>
      <c r="EQI264" s="82"/>
      <c r="EQJ264" s="82"/>
      <c r="EQK264" s="82"/>
      <c r="EQL264" s="82"/>
      <c r="EQM264" s="82"/>
      <c r="EQN264" s="82"/>
      <c r="EQO264" s="82"/>
      <c r="EQP264" s="82"/>
      <c r="EQQ264" s="82"/>
      <c r="EQR264" s="82"/>
      <c r="EQS264" s="82"/>
      <c r="EQT264" s="82"/>
      <c r="EQU264" s="82"/>
      <c r="EQV264" s="82"/>
      <c r="EQW264" s="82"/>
      <c r="EQX264" s="82"/>
      <c r="EQY264" s="82"/>
      <c r="EQZ264" s="82"/>
      <c r="ERA264" s="82"/>
      <c r="ERB264" s="82"/>
      <c r="ERC264" s="82"/>
      <c r="ERD264" s="82"/>
      <c r="ERE264" s="82"/>
      <c r="ERF264" s="82"/>
      <c r="ERG264" s="82"/>
      <c r="ERH264" s="82"/>
      <c r="ERI264" s="82"/>
      <c r="ERJ264" s="82"/>
      <c r="ERK264" s="82"/>
      <c r="ERL264" s="82"/>
      <c r="ERM264" s="82"/>
      <c r="ERN264" s="82"/>
      <c r="ERO264" s="82"/>
      <c r="ERP264" s="82"/>
      <c r="ERQ264" s="82"/>
      <c r="ERR264" s="82"/>
      <c r="ERS264" s="82"/>
      <c r="ERT264" s="82"/>
      <c r="ERU264" s="82"/>
      <c r="ERV264" s="82"/>
      <c r="ERW264" s="82"/>
      <c r="ERX264" s="82"/>
      <c r="ERY264" s="82"/>
      <c r="ERZ264" s="82"/>
      <c r="ESA264" s="82"/>
      <c r="ESB264" s="82"/>
      <c r="ESC264" s="82"/>
      <c r="ESD264" s="82"/>
      <c r="ESE264" s="82"/>
      <c r="ESF264" s="82"/>
      <c r="ESG264" s="82"/>
      <c r="ESH264" s="82"/>
      <c r="ESI264" s="82"/>
      <c r="ESJ264" s="82"/>
      <c r="ESK264" s="82"/>
      <c r="ESL264" s="82"/>
      <c r="ESM264" s="82"/>
      <c r="ESN264" s="82"/>
      <c r="ESO264" s="82"/>
      <c r="ESP264" s="82"/>
      <c r="ESQ264" s="82"/>
      <c r="ESR264" s="82"/>
      <c r="ESS264" s="82"/>
      <c r="EST264" s="82"/>
      <c r="ESU264" s="82"/>
      <c r="ESV264" s="82"/>
      <c r="ESW264" s="82"/>
      <c r="ESX264" s="82"/>
      <c r="ESY264" s="82"/>
      <c r="ESZ264" s="82"/>
      <c r="ETA264" s="82"/>
      <c r="ETB264" s="82"/>
      <c r="ETC264" s="82"/>
      <c r="ETD264" s="82"/>
      <c r="ETE264" s="82"/>
      <c r="ETF264" s="82"/>
      <c r="ETG264" s="82"/>
      <c r="ETH264" s="82"/>
      <c r="ETI264" s="82"/>
      <c r="ETJ264" s="82"/>
      <c r="ETK264" s="82"/>
      <c r="ETL264" s="82"/>
      <c r="ETM264" s="82"/>
      <c r="ETN264" s="82"/>
      <c r="ETO264" s="82"/>
      <c r="ETP264" s="82"/>
      <c r="ETQ264" s="82"/>
      <c r="ETR264" s="82"/>
      <c r="ETS264" s="82"/>
      <c r="ETT264" s="82"/>
      <c r="ETU264" s="82"/>
      <c r="ETV264" s="82"/>
      <c r="ETW264" s="82"/>
      <c r="ETX264" s="82"/>
      <c r="ETY264" s="82"/>
      <c r="ETZ264" s="82"/>
      <c r="EUA264" s="82"/>
      <c r="EUB264" s="82"/>
      <c r="EUC264" s="82"/>
      <c r="EUD264" s="82"/>
      <c r="EUE264" s="82"/>
      <c r="EUF264" s="82"/>
      <c r="EUG264" s="82"/>
      <c r="EUH264" s="82"/>
      <c r="EUI264" s="82"/>
      <c r="EUJ264" s="82"/>
      <c r="EUK264" s="82"/>
      <c r="EUL264" s="82"/>
      <c r="EUM264" s="82"/>
      <c r="EUN264" s="82"/>
      <c r="EUO264" s="82"/>
      <c r="EUP264" s="82"/>
      <c r="EUQ264" s="82"/>
      <c r="EUR264" s="82"/>
      <c r="EUS264" s="82"/>
      <c r="EUT264" s="82"/>
      <c r="EUU264" s="82"/>
      <c r="EUV264" s="82"/>
      <c r="EUW264" s="82"/>
      <c r="EUX264" s="82"/>
      <c r="EUY264" s="82"/>
      <c r="EUZ264" s="82"/>
      <c r="EVA264" s="82"/>
      <c r="EVB264" s="82"/>
      <c r="EVC264" s="82"/>
      <c r="EVD264" s="82"/>
      <c r="EVE264" s="82"/>
      <c r="EVF264" s="82"/>
      <c r="EVG264" s="82"/>
      <c r="EVH264" s="82"/>
      <c r="EVI264" s="82"/>
      <c r="EVJ264" s="82"/>
      <c r="EVK264" s="82"/>
      <c r="EVL264" s="82"/>
      <c r="EVM264" s="82"/>
      <c r="EVN264" s="82"/>
      <c r="EVO264" s="82"/>
      <c r="EVP264" s="82"/>
      <c r="EVQ264" s="82"/>
      <c r="EVR264" s="82"/>
      <c r="EVS264" s="82"/>
      <c r="EVT264" s="82"/>
      <c r="EVU264" s="82"/>
      <c r="EVV264" s="82"/>
      <c r="EVW264" s="82"/>
      <c r="EVX264" s="82"/>
      <c r="EVY264" s="82"/>
      <c r="EVZ264" s="82"/>
      <c r="EWA264" s="82"/>
      <c r="EWB264" s="82"/>
      <c r="EWC264" s="82"/>
      <c r="EWD264" s="82"/>
      <c r="EWE264" s="82"/>
      <c r="EWF264" s="82"/>
      <c r="EWG264" s="82"/>
      <c r="EWH264" s="82"/>
      <c r="EWI264" s="82"/>
      <c r="EWJ264" s="82"/>
      <c r="EWK264" s="82"/>
      <c r="EWL264" s="82"/>
      <c r="EWM264" s="82"/>
      <c r="EWN264" s="82"/>
      <c r="EWO264" s="82"/>
      <c r="EWP264" s="82"/>
      <c r="EWQ264" s="82"/>
      <c r="EWR264" s="82"/>
      <c r="EWS264" s="82"/>
      <c r="EWT264" s="82"/>
      <c r="EWU264" s="82"/>
      <c r="EWV264" s="82"/>
      <c r="EWW264" s="82"/>
      <c r="EWX264" s="82"/>
      <c r="EWY264" s="82"/>
      <c r="EWZ264" s="82"/>
      <c r="EXA264" s="82"/>
      <c r="EXB264" s="82"/>
      <c r="EXC264" s="82"/>
      <c r="EXD264" s="82"/>
      <c r="EXE264" s="82"/>
      <c r="EXF264" s="82"/>
      <c r="EXG264" s="82"/>
      <c r="EXH264" s="82"/>
      <c r="EXI264" s="82"/>
      <c r="EXJ264" s="82"/>
      <c r="EXK264" s="82"/>
      <c r="EXL264" s="82"/>
      <c r="EXM264" s="82"/>
      <c r="EXN264" s="82"/>
      <c r="EXO264" s="82"/>
      <c r="EXP264" s="82"/>
      <c r="EXQ264" s="82"/>
      <c r="EXR264" s="82"/>
      <c r="EXS264" s="82"/>
      <c r="EXT264" s="82"/>
      <c r="EXU264" s="82"/>
      <c r="EXV264" s="82"/>
      <c r="EXW264" s="82"/>
      <c r="EXX264" s="82"/>
      <c r="EXY264" s="82"/>
      <c r="EXZ264" s="82"/>
      <c r="EYA264" s="82"/>
      <c r="EYB264" s="82"/>
      <c r="EYC264" s="82"/>
      <c r="EYD264" s="82"/>
      <c r="EYE264" s="82"/>
      <c r="EYF264" s="82"/>
      <c r="EYG264" s="82"/>
      <c r="EYH264" s="82"/>
      <c r="EYI264" s="82"/>
      <c r="EYJ264" s="82"/>
      <c r="EYK264" s="82"/>
      <c r="EYL264" s="82"/>
      <c r="EYM264" s="82"/>
      <c r="EYN264" s="82"/>
      <c r="EYO264" s="82"/>
      <c r="EYP264" s="82"/>
      <c r="EYQ264" s="82"/>
      <c r="EYR264" s="82"/>
      <c r="EYS264" s="82"/>
      <c r="EYT264" s="82"/>
      <c r="EYU264" s="82"/>
      <c r="EYV264" s="82"/>
      <c r="EYW264" s="82"/>
      <c r="EYX264" s="82"/>
      <c r="EYY264" s="82"/>
      <c r="EYZ264" s="82"/>
      <c r="EZA264" s="82"/>
      <c r="EZB264" s="82"/>
      <c r="EZC264" s="82"/>
      <c r="EZD264" s="82"/>
      <c r="EZE264" s="82"/>
      <c r="EZF264" s="82"/>
      <c r="EZG264" s="82"/>
      <c r="EZH264" s="82"/>
      <c r="EZI264" s="82"/>
      <c r="EZJ264" s="82"/>
      <c r="EZK264" s="82"/>
      <c r="EZL264" s="82"/>
      <c r="EZM264" s="82"/>
      <c r="EZN264" s="82"/>
      <c r="EZO264" s="82"/>
      <c r="EZP264" s="82"/>
      <c r="EZQ264" s="82"/>
      <c r="EZR264" s="82"/>
      <c r="EZS264" s="82"/>
      <c r="EZT264" s="82"/>
      <c r="EZU264" s="82"/>
      <c r="EZV264" s="82"/>
      <c r="EZW264" s="82"/>
      <c r="EZX264" s="82"/>
      <c r="EZY264" s="82"/>
      <c r="EZZ264" s="82"/>
      <c r="FAA264" s="82"/>
      <c r="FAB264" s="82"/>
      <c r="FAC264" s="82"/>
      <c r="FAD264" s="82"/>
      <c r="FAE264" s="82"/>
      <c r="FAF264" s="82"/>
      <c r="FAG264" s="82"/>
      <c r="FAH264" s="82"/>
      <c r="FAI264" s="82"/>
      <c r="FAJ264" s="82"/>
      <c r="FAK264" s="82"/>
      <c r="FAL264" s="82"/>
      <c r="FAM264" s="82"/>
      <c r="FAN264" s="82"/>
      <c r="FAO264" s="82"/>
      <c r="FAP264" s="82"/>
      <c r="FAQ264" s="82"/>
      <c r="FAR264" s="82"/>
      <c r="FAS264" s="82"/>
      <c r="FAT264" s="82"/>
      <c r="FAU264" s="82"/>
      <c r="FAV264" s="82"/>
      <c r="FAW264" s="82"/>
      <c r="FAX264" s="82"/>
      <c r="FAY264" s="82"/>
      <c r="FAZ264" s="82"/>
      <c r="FBA264" s="82"/>
      <c r="FBB264" s="82"/>
      <c r="FBC264" s="82"/>
      <c r="FBD264" s="82"/>
      <c r="FBE264" s="82"/>
      <c r="FBF264" s="82"/>
      <c r="FBG264" s="82"/>
      <c r="FBH264" s="82"/>
      <c r="FBI264" s="82"/>
      <c r="FBJ264" s="82"/>
      <c r="FBK264" s="82"/>
      <c r="FBL264" s="82"/>
      <c r="FBM264" s="82"/>
      <c r="FBN264" s="82"/>
      <c r="FBO264" s="82"/>
      <c r="FBP264" s="82"/>
      <c r="FBQ264" s="82"/>
      <c r="FBR264" s="82"/>
      <c r="FBS264" s="82"/>
      <c r="FBT264" s="82"/>
      <c r="FBU264" s="82"/>
      <c r="FBV264" s="82"/>
      <c r="FBW264" s="82"/>
      <c r="FBX264" s="82"/>
      <c r="FBY264" s="82"/>
      <c r="FBZ264" s="82"/>
      <c r="FCA264" s="82"/>
      <c r="FCB264" s="82"/>
      <c r="FCC264" s="82"/>
      <c r="FCD264" s="82"/>
      <c r="FCE264" s="82"/>
      <c r="FCF264" s="82"/>
      <c r="FCG264" s="82"/>
      <c r="FCH264" s="82"/>
      <c r="FCI264" s="82"/>
      <c r="FCJ264" s="82"/>
      <c r="FCK264" s="82"/>
      <c r="FCL264" s="82"/>
      <c r="FCM264" s="82"/>
      <c r="FCN264" s="82"/>
      <c r="FCO264" s="82"/>
      <c r="FCP264" s="82"/>
      <c r="FCQ264" s="82"/>
      <c r="FCR264" s="82"/>
      <c r="FCS264" s="82"/>
      <c r="FCT264" s="82"/>
      <c r="FCU264" s="82"/>
      <c r="FCV264" s="82"/>
      <c r="FCW264" s="82"/>
      <c r="FCX264" s="82"/>
      <c r="FCY264" s="82"/>
      <c r="FCZ264" s="82"/>
      <c r="FDA264" s="82"/>
      <c r="FDB264" s="82"/>
      <c r="FDC264" s="82"/>
      <c r="FDD264" s="82"/>
      <c r="FDE264" s="82"/>
      <c r="FDF264" s="82"/>
      <c r="FDG264" s="82"/>
      <c r="FDH264" s="82"/>
      <c r="FDI264" s="82"/>
      <c r="FDJ264" s="82"/>
      <c r="FDK264" s="82"/>
      <c r="FDL264" s="82"/>
      <c r="FDM264" s="82"/>
      <c r="FDN264" s="82"/>
      <c r="FDO264" s="82"/>
      <c r="FDP264" s="82"/>
      <c r="FDQ264" s="82"/>
      <c r="FDR264" s="82"/>
      <c r="FDS264" s="82"/>
      <c r="FDT264" s="82"/>
      <c r="FDU264" s="82"/>
      <c r="FDV264" s="82"/>
      <c r="FDW264" s="82"/>
      <c r="FDX264" s="82"/>
      <c r="FDY264" s="82"/>
      <c r="FDZ264" s="82"/>
      <c r="FEA264" s="82"/>
      <c r="FEB264" s="82"/>
      <c r="FEC264" s="82"/>
      <c r="FED264" s="82"/>
      <c r="FEE264" s="82"/>
      <c r="FEF264" s="82"/>
      <c r="FEG264" s="82"/>
      <c r="FEH264" s="82"/>
      <c r="FEI264" s="82"/>
      <c r="FEJ264" s="82"/>
      <c r="FEK264" s="82"/>
      <c r="FEL264" s="82"/>
      <c r="FEM264" s="82"/>
      <c r="FEN264" s="82"/>
      <c r="FEO264" s="82"/>
      <c r="FEP264" s="82"/>
      <c r="FEQ264" s="82"/>
      <c r="FER264" s="82"/>
      <c r="FES264" s="82"/>
      <c r="FET264" s="82"/>
      <c r="FEU264" s="82"/>
      <c r="FEV264" s="82"/>
      <c r="FEW264" s="82"/>
      <c r="FEX264" s="82"/>
      <c r="FEY264" s="82"/>
      <c r="FEZ264" s="82"/>
      <c r="FFA264" s="82"/>
      <c r="FFB264" s="82"/>
      <c r="FFC264" s="82"/>
      <c r="FFD264" s="82"/>
      <c r="FFE264" s="82"/>
      <c r="FFF264" s="82"/>
      <c r="FFG264" s="82"/>
      <c r="FFH264" s="82"/>
      <c r="FFI264" s="82"/>
      <c r="FFJ264" s="82"/>
      <c r="FFK264" s="82"/>
      <c r="FFL264" s="82"/>
      <c r="FFM264" s="82"/>
      <c r="FFN264" s="82"/>
      <c r="FFO264" s="82"/>
      <c r="FFP264" s="82"/>
      <c r="FFQ264" s="82"/>
      <c r="FFR264" s="82"/>
      <c r="FFS264" s="82"/>
      <c r="FFT264" s="82"/>
      <c r="FFU264" s="82"/>
      <c r="FFV264" s="82"/>
      <c r="FFW264" s="82"/>
      <c r="FFX264" s="82"/>
      <c r="FFY264" s="82"/>
      <c r="FFZ264" s="82"/>
      <c r="FGA264" s="82"/>
      <c r="FGB264" s="82"/>
      <c r="FGC264" s="82"/>
      <c r="FGD264" s="82"/>
      <c r="FGE264" s="82"/>
      <c r="FGF264" s="82"/>
      <c r="FGG264" s="82"/>
      <c r="FGH264" s="82"/>
      <c r="FGI264" s="82"/>
      <c r="FGJ264" s="82"/>
      <c r="FGK264" s="82"/>
      <c r="FGL264" s="82"/>
      <c r="FGM264" s="82"/>
      <c r="FGN264" s="82"/>
      <c r="FGO264" s="82"/>
      <c r="FGP264" s="82"/>
      <c r="FGQ264" s="82"/>
      <c r="FGR264" s="82"/>
      <c r="FGS264" s="82"/>
      <c r="FGT264" s="82"/>
      <c r="FGU264" s="82"/>
      <c r="FGV264" s="82"/>
      <c r="FGW264" s="82"/>
      <c r="FGX264" s="82"/>
      <c r="FGY264" s="82"/>
      <c r="FGZ264" s="82"/>
      <c r="FHA264" s="82"/>
      <c r="FHB264" s="82"/>
      <c r="FHC264" s="82"/>
      <c r="FHD264" s="82"/>
      <c r="FHE264" s="82"/>
      <c r="FHF264" s="82"/>
      <c r="FHG264" s="82"/>
      <c r="FHH264" s="82"/>
      <c r="FHI264" s="82"/>
      <c r="FHJ264" s="82"/>
      <c r="FHK264" s="82"/>
      <c r="FHL264" s="82"/>
      <c r="FHM264" s="82"/>
      <c r="FHN264" s="82"/>
      <c r="FHO264" s="82"/>
      <c r="FHP264" s="82"/>
      <c r="FHQ264" s="82"/>
      <c r="FHR264" s="82"/>
      <c r="FHS264" s="82"/>
      <c r="FHT264" s="82"/>
      <c r="FHU264" s="82"/>
      <c r="FHV264" s="82"/>
      <c r="FHW264" s="82"/>
      <c r="FHX264" s="82"/>
      <c r="FHY264" s="82"/>
      <c r="FHZ264" s="82"/>
      <c r="FIA264" s="82"/>
      <c r="FIB264" s="82"/>
      <c r="FIC264" s="82"/>
      <c r="FID264" s="82"/>
      <c r="FIE264" s="82"/>
      <c r="FIF264" s="82"/>
      <c r="FIG264" s="82"/>
      <c r="FIH264" s="82"/>
      <c r="FII264" s="82"/>
      <c r="FIJ264" s="82"/>
      <c r="FIK264" s="82"/>
      <c r="FIL264" s="82"/>
      <c r="FIM264" s="82"/>
      <c r="FIN264" s="82"/>
      <c r="FIO264" s="82"/>
      <c r="FIP264" s="82"/>
      <c r="FIQ264" s="82"/>
      <c r="FIR264" s="82"/>
      <c r="FIS264" s="82"/>
      <c r="FIT264" s="82"/>
      <c r="FIU264" s="82"/>
      <c r="FIV264" s="82"/>
      <c r="FIW264" s="82"/>
      <c r="FIX264" s="82"/>
      <c r="FIY264" s="82"/>
      <c r="FIZ264" s="82"/>
      <c r="FJA264" s="82"/>
      <c r="FJB264" s="82"/>
      <c r="FJC264" s="82"/>
      <c r="FJD264" s="82"/>
      <c r="FJE264" s="82"/>
      <c r="FJF264" s="82"/>
      <c r="FJG264" s="82"/>
      <c r="FJH264" s="82"/>
      <c r="FJI264" s="82"/>
      <c r="FJJ264" s="82"/>
      <c r="FJK264" s="82"/>
      <c r="FJL264" s="82"/>
      <c r="FJM264" s="82"/>
      <c r="FJN264" s="82"/>
      <c r="FJO264" s="82"/>
      <c r="FJP264" s="82"/>
      <c r="FJQ264" s="82"/>
      <c r="FJR264" s="82"/>
      <c r="FJS264" s="82"/>
      <c r="FJT264" s="82"/>
      <c r="FJU264" s="82"/>
      <c r="FJV264" s="82"/>
      <c r="FJW264" s="82"/>
      <c r="FJX264" s="82"/>
      <c r="FJY264" s="82"/>
      <c r="FJZ264" s="82"/>
      <c r="FKA264" s="82"/>
      <c r="FKB264" s="82"/>
      <c r="FKC264" s="82"/>
      <c r="FKD264" s="82"/>
      <c r="FKE264" s="82"/>
      <c r="FKF264" s="82"/>
      <c r="FKG264" s="82"/>
      <c r="FKH264" s="82"/>
      <c r="FKI264" s="82"/>
      <c r="FKJ264" s="82"/>
      <c r="FKK264" s="82"/>
      <c r="FKL264" s="82"/>
      <c r="FKM264" s="82"/>
      <c r="FKN264" s="82"/>
      <c r="FKO264" s="82"/>
      <c r="FKP264" s="82"/>
      <c r="FKQ264" s="82"/>
      <c r="FKR264" s="82"/>
      <c r="FKS264" s="82"/>
      <c r="FKT264" s="82"/>
      <c r="FKU264" s="82"/>
      <c r="FKV264" s="82"/>
      <c r="FKW264" s="82"/>
      <c r="FKX264" s="82"/>
      <c r="FKY264" s="82"/>
      <c r="FKZ264" s="82"/>
      <c r="FLA264" s="82"/>
      <c r="FLB264" s="82"/>
      <c r="FLC264" s="82"/>
      <c r="FLD264" s="82"/>
      <c r="FLE264" s="82"/>
      <c r="FLF264" s="82"/>
      <c r="FLG264" s="82"/>
      <c r="FLH264" s="82"/>
      <c r="FLI264" s="82"/>
      <c r="FLJ264" s="82"/>
      <c r="FLK264" s="82"/>
      <c r="FLL264" s="82"/>
      <c r="FLM264" s="82"/>
      <c r="FLN264" s="82"/>
      <c r="FLO264" s="82"/>
      <c r="FLP264" s="82"/>
      <c r="FLQ264" s="82"/>
      <c r="FLR264" s="82"/>
      <c r="FLS264" s="82"/>
      <c r="FLT264" s="82"/>
      <c r="FLU264" s="82"/>
      <c r="FLV264" s="82"/>
      <c r="FLW264" s="82"/>
      <c r="FLX264" s="82"/>
      <c r="FLY264" s="82"/>
      <c r="FLZ264" s="82"/>
      <c r="FMA264" s="82"/>
      <c r="FMB264" s="82"/>
      <c r="FMC264" s="82"/>
      <c r="FMD264" s="82"/>
      <c r="FME264" s="82"/>
      <c r="FMF264" s="82"/>
      <c r="FMG264" s="82"/>
      <c r="FMH264" s="82"/>
      <c r="FMI264" s="82"/>
      <c r="FMJ264" s="82"/>
      <c r="FMK264" s="82"/>
      <c r="FML264" s="82"/>
      <c r="FMM264" s="82"/>
      <c r="FMN264" s="82"/>
      <c r="FMO264" s="82"/>
      <c r="FMP264" s="82"/>
      <c r="FMQ264" s="82"/>
      <c r="FMR264" s="82"/>
      <c r="FMS264" s="82"/>
      <c r="FMT264" s="82"/>
      <c r="FMU264" s="82"/>
      <c r="FMV264" s="82"/>
      <c r="FMW264" s="82"/>
      <c r="FMX264" s="82"/>
      <c r="FMY264" s="82"/>
      <c r="FMZ264" s="82"/>
      <c r="FNA264" s="82"/>
      <c r="FNB264" s="82"/>
      <c r="FNC264" s="82"/>
      <c r="FND264" s="82"/>
      <c r="FNE264" s="82"/>
      <c r="FNF264" s="82"/>
      <c r="FNG264" s="82"/>
      <c r="FNH264" s="82"/>
      <c r="FNI264" s="82"/>
      <c r="FNJ264" s="82"/>
      <c r="FNK264" s="82"/>
      <c r="FNL264" s="82"/>
      <c r="FNM264" s="82"/>
      <c r="FNN264" s="82"/>
      <c r="FNO264" s="82"/>
      <c r="FNP264" s="82"/>
      <c r="FNQ264" s="82"/>
      <c r="FNR264" s="82"/>
      <c r="FNS264" s="82"/>
      <c r="FNT264" s="82"/>
      <c r="FNU264" s="82"/>
      <c r="FNV264" s="82"/>
      <c r="FNW264" s="82"/>
      <c r="FNX264" s="82"/>
      <c r="FNY264" s="82"/>
      <c r="FNZ264" s="82"/>
      <c r="FOA264" s="82"/>
      <c r="FOB264" s="82"/>
      <c r="FOC264" s="82"/>
      <c r="FOD264" s="82"/>
      <c r="FOE264" s="82"/>
      <c r="FOF264" s="82"/>
      <c r="FOG264" s="82"/>
      <c r="FOH264" s="82"/>
      <c r="FOI264" s="82"/>
      <c r="FOJ264" s="82"/>
      <c r="FOK264" s="82"/>
      <c r="FOL264" s="82"/>
      <c r="FOM264" s="82"/>
      <c r="FON264" s="82"/>
      <c r="FOO264" s="82"/>
      <c r="FOP264" s="82"/>
      <c r="FOQ264" s="82"/>
      <c r="FOR264" s="82"/>
      <c r="FOS264" s="82"/>
      <c r="FOT264" s="82"/>
      <c r="FOU264" s="82"/>
      <c r="FOV264" s="82"/>
      <c r="FOW264" s="82"/>
      <c r="FOX264" s="82"/>
      <c r="FOY264" s="82"/>
      <c r="FOZ264" s="82"/>
      <c r="FPA264" s="82"/>
      <c r="FPB264" s="82"/>
      <c r="FPC264" s="82"/>
      <c r="FPD264" s="82"/>
      <c r="FPE264" s="82"/>
      <c r="FPF264" s="82"/>
      <c r="FPG264" s="82"/>
      <c r="FPH264" s="82"/>
      <c r="FPI264" s="82"/>
      <c r="FPJ264" s="82"/>
      <c r="FPK264" s="82"/>
      <c r="FPL264" s="82"/>
      <c r="FPM264" s="82"/>
      <c r="FPN264" s="82"/>
      <c r="FPO264" s="82"/>
      <c r="FPP264" s="82"/>
      <c r="FPQ264" s="82"/>
      <c r="FPR264" s="82"/>
      <c r="FPS264" s="82"/>
      <c r="FPT264" s="82"/>
      <c r="FPU264" s="82"/>
      <c r="FPV264" s="82"/>
      <c r="FPW264" s="82"/>
      <c r="FPX264" s="82"/>
      <c r="FPY264" s="82"/>
      <c r="FPZ264" s="82"/>
      <c r="FQA264" s="82"/>
      <c r="FQB264" s="82"/>
      <c r="FQC264" s="82"/>
      <c r="FQD264" s="82"/>
      <c r="FQE264" s="82"/>
      <c r="FQF264" s="82"/>
      <c r="FQG264" s="82"/>
      <c r="FQH264" s="82"/>
      <c r="FQI264" s="82"/>
      <c r="FQJ264" s="82"/>
      <c r="FQK264" s="82"/>
      <c r="FQL264" s="82"/>
      <c r="FQM264" s="82"/>
      <c r="FQN264" s="82"/>
      <c r="FQO264" s="82"/>
      <c r="FQP264" s="82"/>
      <c r="FQQ264" s="82"/>
      <c r="FQR264" s="82"/>
      <c r="FQS264" s="82"/>
      <c r="FQT264" s="82"/>
      <c r="FQU264" s="82"/>
      <c r="FQV264" s="82"/>
      <c r="FQW264" s="82"/>
      <c r="FQX264" s="82"/>
      <c r="FQY264" s="82"/>
      <c r="FQZ264" s="82"/>
      <c r="FRA264" s="82"/>
      <c r="FRB264" s="82"/>
      <c r="FRC264" s="82"/>
      <c r="FRD264" s="82"/>
      <c r="FRE264" s="82"/>
      <c r="FRF264" s="82"/>
      <c r="FRG264" s="82"/>
      <c r="FRH264" s="82"/>
      <c r="FRI264" s="82"/>
      <c r="FRJ264" s="82"/>
      <c r="FRK264" s="82"/>
      <c r="FRL264" s="82"/>
      <c r="FRM264" s="82"/>
      <c r="FRN264" s="82"/>
      <c r="FRO264" s="82"/>
      <c r="FRP264" s="82"/>
      <c r="FRQ264" s="82"/>
      <c r="FRR264" s="82"/>
      <c r="FRS264" s="82"/>
      <c r="FRT264" s="82"/>
      <c r="FRU264" s="82"/>
      <c r="FRV264" s="82"/>
      <c r="FRW264" s="82"/>
      <c r="FRX264" s="82"/>
      <c r="FRY264" s="82"/>
      <c r="FRZ264" s="82"/>
      <c r="FSA264" s="82"/>
      <c r="FSB264" s="82"/>
      <c r="FSC264" s="82"/>
      <c r="FSD264" s="82"/>
      <c r="FSE264" s="82"/>
      <c r="FSF264" s="82"/>
      <c r="FSG264" s="82"/>
      <c r="FSH264" s="82"/>
      <c r="FSI264" s="82"/>
      <c r="FSJ264" s="82"/>
      <c r="FSK264" s="82"/>
      <c r="FSL264" s="82"/>
      <c r="FSM264" s="82"/>
      <c r="FSN264" s="82"/>
      <c r="FSO264" s="82"/>
      <c r="FSP264" s="82"/>
      <c r="FSQ264" s="82"/>
      <c r="FSR264" s="82"/>
      <c r="FSS264" s="82"/>
      <c r="FST264" s="82"/>
      <c r="FSU264" s="82"/>
      <c r="FSV264" s="82"/>
      <c r="FSW264" s="82"/>
      <c r="FSX264" s="82"/>
      <c r="FSY264" s="82"/>
      <c r="FSZ264" s="82"/>
      <c r="FTA264" s="82"/>
      <c r="FTB264" s="82"/>
      <c r="FTC264" s="82"/>
      <c r="FTD264" s="82"/>
      <c r="FTE264" s="82"/>
      <c r="FTF264" s="82"/>
      <c r="FTG264" s="82"/>
      <c r="FTH264" s="82"/>
      <c r="FTI264" s="82"/>
      <c r="FTJ264" s="82"/>
      <c r="FTK264" s="82"/>
      <c r="FTL264" s="82"/>
      <c r="FTM264" s="82"/>
      <c r="FTN264" s="82"/>
      <c r="FTO264" s="82"/>
      <c r="FTP264" s="82"/>
      <c r="FTQ264" s="82"/>
      <c r="FTR264" s="82"/>
      <c r="FTS264" s="82"/>
      <c r="FTT264" s="82"/>
      <c r="FTU264" s="82"/>
      <c r="FTV264" s="82"/>
      <c r="FTW264" s="82"/>
      <c r="FTX264" s="82"/>
      <c r="FTY264" s="82"/>
      <c r="FTZ264" s="82"/>
      <c r="FUA264" s="82"/>
      <c r="FUB264" s="82"/>
      <c r="FUC264" s="82"/>
      <c r="FUD264" s="82"/>
      <c r="FUE264" s="82"/>
      <c r="FUF264" s="82"/>
      <c r="FUG264" s="82"/>
      <c r="FUH264" s="82"/>
      <c r="FUI264" s="82"/>
      <c r="FUJ264" s="82"/>
      <c r="FUK264" s="82"/>
      <c r="FUL264" s="82"/>
      <c r="FUM264" s="82"/>
      <c r="FUN264" s="82"/>
      <c r="FUO264" s="82"/>
      <c r="FUP264" s="82"/>
      <c r="FUQ264" s="82"/>
      <c r="FUR264" s="82"/>
      <c r="FUS264" s="82"/>
      <c r="FUT264" s="82"/>
      <c r="FUU264" s="82"/>
      <c r="FUV264" s="82"/>
      <c r="FUW264" s="82"/>
      <c r="FUX264" s="82"/>
      <c r="FUY264" s="82"/>
      <c r="FUZ264" s="82"/>
      <c r="FVA264" s="82"/>
      <c r="FVB264" s="82"/>
      <c r="FVC264" s="82"/>
      <c r="FVD264" s="82"/>
      <c r="FVE264" s="82"/>
      <c r="FVF264" s="82"/>
      <c r="FVG264" s="82"/>
      <c r="FVH264" s="82"/>
      <c r="FVI264" s="82"/>
      <c r="FVJ264" s="82"/>
      <c r="FVK264" s="82"/>
      <c r="FVL264" s="82"/>
      <c r="FVM264" s="82"/>
      <c r="FVN264" s="82"/>
      <c r="FVO264" s="82"/>
      <c r="FVP264" s="82"/>
      <c r="FVQ264" s="82"/>
      <c r="FVR264" s="82"/>
      <c r="FVS264" s="82"/>
      <c r="FVT264" s="82"/>
      <c r="FVU264" s="82"/>
      <c r="FVV264" s="82"/>
      <c r="FVW264" s="82"/>
      <c r="FVX264" s="82"/>
      <c r="FVY264" s="82"/>
      <c r="FVZ264" s="82"/>
      <c r="FWA264" s="82"/>
      <c r="FWB264" s="82"/>
      <c r="FWC264" s="82"/>
      <c r="FWD264" s="82"/>
      <c r="FWE264" s="82"/>
      <c r="FWF264" s="82"/>
      <c r="FWG264" s="82"/>
      <c r="FWH264" s="82"/>
      <c r="FWI264" s="82"/>
      <c r="FWJ264" s="82"/>
      <c r="FWK264" s="82"/>
      <c r="FWL264" s="82"/>
      <c r="FWM264" s="82"/>
      <c r="FWN264" s="82"/>
      <c r="FWO264" s="82"/>
      <c r="FWP264" s="82"/>
      <c r="FWQ264" s="82"/>
      <c r="FWR264" s="82"/>
      <c r="FWS264" s="82"/>
      <c r="FWT264" s="82"/>
      <c r="FWU264" s="82"/>
      <c r="FWV264" s="82"/>
      <c r="FWW264" s="82"/>
      <c r="FWX264" s="82"/>
      <c r="FWY264" s="82"/>
      <c r="FWZ264" s="82"/>
      <c r="FXA264" s="82"/>
      <c r="FXB264" s="82"/>
      <c r="FXC264" s="82"/>
      <c r="FXD264" s="82"/>
      <c r="FXE264" s="82"/>
      <c r="FXF264" s="82"/>
      <c r="FXG264" s="82"/>
      <c r="FXH264" s="82"/>
      <c r="FXI264" s="82"/>
      <c r="FXJ264" s="82"/>
      <c r="FXK264" s="82"/>
      <c r="FXL264" s="82"/>
      <c r="FXM264" s="82"/>
      <c r="FXN264" s="82"/>
      <c r="FXO264" s="82"/>
      <c r="FXP264" s="82"/>
      <c r="FXQ264" s="82"/>
      <c r="FXR264" s="82"/>
      <c r="FXS264" s="82"/>
      <c r="FXT264" s="82"/>
      <c r="FXU264" s="82"/>
      <c r="FXV264" s="82"/>
      <c r="FXW264" s="82"/>
      <c r="FXX264" s="82"/>
      <c r="FXY264" s="82"/>
      <c r="FXZ264" s="82"/>
      <c r="FYA264" s="82"/>
      <c r="FYB264" s="82"/>
      <c r="FYC264" s="82"/>
      <c r="FYD264" s="82"/>
      <c r="FYE264" s="82"/>
      <c r="FYF264" s="82"/>
      <c r="FYG264" s="82"/>
      <c r="FYH264" s="82"/>
      <c r="FYI264" s="82"/>
      <c r="FYJ264" s="82"/>
      <c r="FYK264" s="82"/>
      <c r="FYL264" s="82"/>
      <c r="FYM264" s="82"/>
      <c r="FYN264" s="82"/>
      <c r="FYO264" s="82"/>
      <c r="FYP264" s="82"/>
      <c r="FYQ264" s="82"/>
      <c r="FYR264" s="82"/>
      <c r="FYS264" s="82"/>
      <c r="FYT264" s="82"/>
      <c r="FYU264" s="82"/>
      <c r="FYV264" s="82"/>
      <c r="FYW264" s="82"/>
      <c r="FYX264" s="82"/>
      <c r="FYY264" s="82"/>
      <c r="FYZ264" s="82"/>
      <c r="FZA264" s="82"/>
      <c r="FZB264" s="82"/>
      <c r="FZC264" s="82"/>
      <c r="FZD264" s="82"/>
      <c r="FZE264" s="82"/>
      <c r="FZF264" s="82"/>
      <c r="FZG264" s="82"/>
      <c r="FZH264" s="82"/>
      <c r="FZI264" s="82"/>
      <c r="FZJ264" s="82"/>
      <c r="FZK264" s="82"/>
      <c r="FZL264" s="82"/>
      <c r="FZM264" s="82"/>
      <c r="FZN264" s="82"/>
      <c r="FZO264" s="82"/>
      <c r="FZP264" s="82"/>
      <c r="FZQ264" s="82"/>
      <c r="FZR264" s="82"/>
      <c r="FZS264" s="82"/>
      <c r="FZT264" s="82"/>
      <c r="FZU264" s="82"/>
      <c r="FZV264" s="82"/>
      <c r="FZW264" s="82"/>
      <c r="FZX264" s="82"/>
      <c r="FZY264" s="82"/>
      <c r="FZZ264" s="82"/>
      <c r="GAA264" s="82"/>
      <c r="GAB264" s="82"/>
      <c r="GAC264" s="82"/>
      <c r="GAD264" s="82"/>
      <c r="GAE264" s="82"/>
      <c r="GAF264" s="82"/>
      <c r="GAG264" s="82"/>
      <c r="GAH264" s="82"/>
      <c r="GAI264" s="82"/>
      <c r="GAJ264" s="82"/>
      <c r="GAK264" s="82"/>
      <c r="GAL264" s="82"/>
      <c r="GAM264" s="82"/>
      <c r="GAN264" s="82"/>
      <c r="GAO264" s="82"/>
      <c r="GAP264" s="82"/>
      <c r="GAQ264" s="82"/>
      <c r="GAR264" s="82"/>
      <c r="GAS264" s="82"/>
      <c r="GAT264" s="82"/>
      <c r="GAU264" s="82"/>
      <c r="GAV264" s="82"/>
      <c r="GAW264" s="82"/>
      <c r="GAX264" s="82"/>
      <c r="GAY264" s="82"/>
      <c r="GAZ264" s="82"/>
      <c r="GBA264" s="82"/>
      <c r="GBB264" s="82"/>
      <c r="GBC264" s="82"/>
      <c r="GBD264" s="82"/>
      <c r="GBE264" s="82"/>
      <c r="GBF264" s="82"/>
      <c r="GBG264" s="82"/>
      <c r="GBH264" s="82"/>
      <c r="GBI264" s="82"/>
      <c r="GBJ264" s="82"/>
      <c r="GBK264" s="82"/>
      <c r="GBL264" s="82"/>
      <c r="GBM264" s="82"/>
      <c r="GBN264" s="82"/>
      <c r="GBO264" s="82"/>
      <c r="GBP264" s="82"/>
      <c r="GBQ264" s="82"/>
      <c r="GBR264" s="82"/>
      <c r="GBS264" s="82"/>
      <c r="GBT264" s="82"/>
      <c r="GBU264" s="82"/>
      <c r="GBV264" s="82"/>
      <c r="GBW264" s="82"/>
      <c r="GBX264" s="82"/>
      <c r="GBY264" s="82"/>
      <c r="GBZ264" s="82"/>
      <c r="GCA264" s="82"/>
      <c r="GCB264" s="82"/>
      <c r="GCC264" s="82"/>
      <c r="GCD264" s="82"/>
      <c r="GCE264" s="82"/>
      <c r="GCF264" s="82"/>
      <c r="GCG264" s="82"/>
      <c r="GCH264" s="82"/>
      <c r="GCI264" s="82"/>
      <c r="GCJ264" s="82"/>
      <c r="GCK264" s="82"/>
      <c r="GCL264" s="82"/>
      <c r="GCM264" s="82"/>
      <c r="GCN264" s="82"/>
      <c r="GCO264" s="82"/>
      <c r="GCP264" s="82"/>
      <c r="GCQ264" s="82"/>
      <c r="GCR264" s="82"/>
      <c r="GCS264" s="82"/>
      <c r="GCT264" s="82"/>
      <c r="GCU264" s="82"/>
      <c r="GCV264" s="82"/>
      <c r="GCW264" s="82"/>
      <c r="GCX264" s="82"/>
      <c r="GCY264" s="82"/>
      <c r="GCZ264" s="82"/>
      <c r="GDA264" s="82"/>
      <c r="GDB264" s="82"/>
      <c r="GDC264" s="82"/>
      <c r="GDD264" s="82"/>
      <c r="GDE264" s="82"/>
      <c r="GDF264" s="82"/>
      <c r="GDG264" s="82"/>
      <c r="GDH264" s="82"/>
      <c r="GDI264" s="82"/>
      <c r="GDJ264" s="82"/>
      <c r="GDK264" s="82"/>
      <c r="GDL264" s="82"/>
      <c r="GDM264" s="82"/>
      <c r="GDN264" s="82"/>
      <c r="GDO264" s="82"/>
      <c r="GDP264" s="82"/>
      <c r="GDQ264" s="82"/>
      <c r="GDR264" s="82"/>
      <c r="GDS264" s="82"/>
      <c r="GDT264" s="82"/>
      <c r="GDU264" s="82"/>
      <c r="GDV264" s="82"/>
      <c r="GDW264" s="82"/>
      <c r="GDX264" s="82"/>
      <c r="GDY264" s="82"/>
      <c r="GDZ264" s="82"/>
      <c r="GEA264" s="82"/>
      <c r="GEB264" s="82"/>
      <c r="GEC264" s="82"/>
      <c r="GED264" s="82"/>
      <c r="GEE264" s="82"/>
      <c r="GEF264" s="82"/>
      <c r="GEG264" s="82"/>
      <c r="GEH264" s="82"/>
      <c r="GEI264" s="82"/>
      <c r="GEJ264" s="82"/>
      <c r="GEK264" s="82"/>
      <c r="GEL264" s="82"/>
      <c r="GEM264" s="82"/>
      <c r="GEN264" s="82"/>
      <c r="GEO264" s="82"/>
      <c r="GEP264" s="82"/>
      <c r="GEQ264" s="82"/>
      <c r="GER264" s="82"/>
      <c r="GES264" s="82"/>
      <c r="GET264" s="82"/>
      <c r="GEU264" s="82"/>
      <c r="GEV264" s="82"/>
      <c r="GEW264" s="82"/>
      <c r="GEX264" s="82"/>
      <c r="GEY264" s="82"/>
      <c r="GEZ264" s="82"/>
      <c r="GFA264" s="82"/>
      <c r="GFB264" s="82"/>
      <c r="GFC264" s="82"/>
      <c r="GFD264" s="82"/>
      <c r="GFE264" s="82"/>
      <c r="GFF264" s="82"/>
      <c r="GFG264" s="82"/>
      <c r="GFH264" s="82"/>
      <c r="GFI264" s="82"/>
      <c r="GFJ264" s="82"/>
      <c r="GFK264" s="82"/>
      <c r="GFL264" s="82"/>
      <c r="GFM264" s="82"/>
      <c r="GFN264" s="82"/>
      <c r="GFO264" s="82"/>
      <c r="GFP264" s="82"/>
      <c r="GFQ264" s="82"/>
      <c r="GFR264" s="82"/>
      <c r="GFS264" s="82"/>
      <c r="GFT264" s="82"/>
      <c r="GFU264" s="82"/>
      <c r="GFV264" s="82"/>
      <c r="GFW264" s="82"/>
      <c r="GFX264" s="82"/>
      <c r="GFY264" s="82"/>
      <c r="GFZ264" s="82"/>
      <c r="GGA264" s="82"/>
      <c r="GGB264" s="82"/>
      <c r="GGC264" s="82"/>
      <c r="GGD264" s="82"/>
      <c r="GGE264" s="82"/>
      <c r="GGF264" s="82"/>
      <c r="GGG264" s="82"/>
      <c r="GGH264" s="82"/>
      <c r="GGI264" s="82"/>
      <c r="GGJ264" s="82"/>
      <c r="GGK264" s="82"/>
      <c r="GGL264" s="82"/>
      <c r="GGM264" s="82"/>
      <c r="GGN264" s="82"/>
      <c r="GGO264" s="82"/>
      <c r="GGP264" s="82"/>
      <c r="GGQ264" s="82"/>
      <c r="GGR264" s="82"/>
      <c r="GGS264" s="82"/>
      <c r="GGT264" s="82"/>
      <c r="GGU264" s="82"/>
      <c r="GGV264" s="82"/>
      <c r="GGW264" s="82"/>
      <c r="GGX264" s="82"/>
      <c r="GGY264" s="82"/>
      <c r="GGZ264" s="82"/>
      <c r="GHA264" s="82"/>
      <c r="GHB264" s="82"/>
      <c r="GHC264" s="82"/>
      <c r="GHD264" s="82"/>
      <c r="GHE264" s="82"/>
      <c r="GHF264" s="82"/>
      <c r="GHG264" s="82"/>
      <c r="GHH264" s="82"/>
      <c r="GHI264" s="82"/>
      <c r="GHJ264" s="82"/>
      <c r="GHK264" s="82"/>
      <c r="GHL264" s="82"/>
      <c r="GHM264" s="82"/>
      <c r="GHN264" s="82"/>
      <c r="GHO264" s="82"/>
      <c r="GHP264" s="82"/>
      <c r="GHQ264" s="82"/>
      <c r="GHR264" s="82"/>
      <c r="GHS264" s="82"/>
      <c r="GHT264" s="82"/>
      <c r="GHU264" s="82"/>
      <c r="GHV264" s="82"/>
      <c r="GHW264" s="82"/>
      <c r="GHX264" s="82"/>
      <c r="GHY264" s="82"/>
      <c r="GHZ264" s="82"/>
      <c r="GIA264" s="82"/>
      <c r="GIB264" s="82"/>
      <c r="GIC264" s="82"/>
      <c r="GID264" s="82"/>
      <c r="GIE264" s="82"/>
      <c r="GIF264" s="82"/>
      <c r="GIG264" s="82"/>
      <c r="GIH264" s="82"/>
      <c r="GII264" s="82"/>
      <c r="GIJ264" s="82"/>
      <c r="GIK264" s="82"/>
      <c r="GIL264" s="82"/>
      <c r="GIM264" s="82"/>
      <c r="GIN264" s="82"/>
      <c r="GIO264" s="82"/>
      <c r="GIP264" s="82"/>
      <c r="GIQ264" s="82"/>
      <c r="GIR264" s="82"/>
      <c r="GIS264" s="82"/>
      <c r="GIT264" s="82"/>
      <c r="GIU264" s="82"/>
      <c r="GIV264" s="82"/>
      <c r="GIW264" s="82"/>
      <c r="GIX264" s="82"/>
      <c r="GIY264" s="82"/>
      <c r="GIZ264" s="82"/>
      <c r="GJA264" s="82"/>
      <c r="GJB264" s="82"/>
      <c r="GJC264" s="82"/>
      <c r="GJD264" s="82"/>
      <c r="GJE264" s="82"/>
      <c r="GJF264" s="82"/>
      <c r="GJG264" s="82"/>
      <c r="GJH264" s="82"/>
      <c r="GJI264" s="82"/>
      <c r="GJJ264" s="82"/>
      <c r="GJK264" s="82"/>
      <c r="GJL264" s="82"/>
      <c r="GJM264" s="82"/>
      <c r="GJN264" s="82"/>
      <c r="GJO264" s="82"/>
      <c r="GJP264" s="82"/>
      <c r="GJQ264" s="82"/>
      <c r="GJR264" s="82"/>
      <c r="GJS264" s="82"/>
      <c r="GJT264" s="82"/>
      <c r="GJU264" s="82"/>
      <c r="GJV264" s="82"/>
      <c r="GJW264" s="82"/>
      <c r="GJX264" s="82"/>
      <c r="GJY264" s="82"/>
      <c r="GJZ264" s="82"/>
      <c r="GKA264" s="82"/>
      <c r="GKB264" s="82"/>
      <c r="GKC264" s="82"/>
      <c r="GKD264" s="82"/>
      <c r="GKE264" s="82"/>
      <c r="GKF264" s="82"/>
      <c r="GKG264" s="82"/>
      <c r="GKH264" s="82"/>
      <c r="GKI264" s="82"/>
      <c r="GKJ264" s="82"/>
      <c r="GKK264" s="82"/>
      <c r="GKL264" s="82"/>
      <c r="GKM264" s="82"/>
      <c r="GKN264" s="82"/>
      <c r="GKO264" s="82"/>
      <c r="GKP264" s="82"/>
      <c r="GKQ264" s="82"/>
      <c r="GKR264" s="82"/>
      <c r="GKS264" s="82"/>
      <c r="GKT264" s="82"/>
      <c r="GKU264" s="82"/>
      <c r="GKV264" s="82"/>
      <c r="GKW264" s="82"/>
      <c r="GKX264" s="82"/>
      <c r="GKY264" s="82"/>
      <c r="GKZ264" s="82"/>
      <c r="GLA264" s="82"/>
      <c r="GLB264" s="82"/>
      <c r="GLC264" s="82"/>
      <c r="GLD264" s="82"/>
      <c r="GLE264" s="82"/>
      <c r="GLF264" s="82"/>
      <c r="GLG264" s="82"/>
      <c r="GLH264" s="82"/>
      <c r="GLI264" s="82"/>
      <c r="GLJ264" s="82"/>
      <c r="GLK264" s="82"/>
      <c r="GLL264" s="82"/>
      <c r="GLM264" s="82"/>
      <c r="GLN264" s="82"/>
      <c r="GLO264" s="82"/>
      <c r="GLP264" s="82"/>
      <c r="GLQ264" s="82"/>
      <c r="GLR264" s="82"/>
      <c r="GLS264" s="82"/>
      <c r="GLT264" s="82"/>
      <c r="GLU264" s="82"/>
      <c r="GLV264" s="82"/>
      <c r="GLW264" s="82"/>
      <c r="GLX264" s="82"/>
      <c r="GLY264" s="82"/>
      <c r="GLZ264" s="82"/>
      <c r="GMA264" s="82"/>
      <c r="GMB264" s="82"/>
      <c r="GMC264" s="82"/>
      <c r="GMD264" s="82"/>
      <c r="GME264" s="82"/>
      <c r="GMF264" s="82"/>
      <c r="GMG264" s="82"/>
      <c r="GMH264" s="82"/>
      <c r="GMI264" s="82"/>
      <c r="GMJ264" s="82"/>
      <c r="GMK264" s="82"/>
      <c r="GML264" s="82"/>
      <c r="GMM264" s="82"/>
      <c r="GMN264" s="82"/>
      <c r="GMO264" s="82"/>
      <c r="GMP264" s="82"/>
      <c r="GMQ264" s="82"/>
      <c r="GMR264" s="82"/>
      <c r="GMS264" s="82"/>
      <c r="GMT264" s="82"/>
      <c r="GMU264" s="82"/>
      <c r="GMV264" s="82"/>
      <c r="GMW264" s="82"/>
      <c r="GMX264" s="82"/>
      <c r="GMY264" s="82"/>
      <c r="GMZ264" s="82"/>
      <c r="GNA264" s="82"/>
      <c r="GNB264" s="82"/>
      <c r="GNC264" s="82"/>
      <c r="GND264" s="82"/>
      <c r="GNE264" s="82"/>
      <c r="GNF264" s="82"/>
      <c r="GNG264" s="82"/>
      <c r="GNH264" s="82"/>
      <c r="GNI264" s="82"/>
      <c r="GNJ264" s="82"/>
      <c r="GNK264" s="82"/>
      <c r="GNL264" s="82"/>
      <c r="GNM264" s="82"/>
      <c r="GNN264" s="82"/>
      <c r="GNO264" s="82"/>
      <c r="GNP264" s="82"/>
      <c r="GNQ264" s="82"/>
      <c r="GNR264" s="82"/>
      <c r="GNS264" s="82"/>
      <c r="GNT264" s="82"/>
      <c r="GNU264" s="82"/>
      <c r="GNV264" s="82"/>
      <c r="GNW264" s="82"/>
      <c r="GNX264" s="82"/>
      <c r="GNY264" s="82"/>
      <c r="GNZ264" s="82"/>
      <c r="GOA264" s="82"/>
      <c r="GOB264" s="82"/>
      <c r="GOC264" s="82"/>
      <c r="GOD264" s="82"/>
      <c r="GOE264" s="82"/>
      <c r="GOF264" s="82"/>
      <c r="GOG264" s="82"/>
      <c r="GOH264" s="82"/>
      <c r="GOI264" s="82"/>
      <c r="GOJ264" s="82"/>
      <c r="GOK264" s="82"/>
      <c r="GOL264" s="82"/>
      <c r="GOM264" s="82"/>
      <c r="GON264" s="82"/>
      <c r="GOO264" s="82"/>
      <c r="GOP264" s="82"/>
      <c r="GOQ264" s="82"/>
      <c r="GOR264" s="82"/>
      <c r="GOS264" s="82"/>
      <c r="GOT264" s="82"/>
      <c r="GOU264" s="82"/>
      <c r="GOV264" s="82"/>
      <c r="GOW264" s="82"/>
      <c r="GOX264" s="82"/>
      <c r="GOY264" s="82"/>
      <c r="GOZ264" s="82"/>
      <c r="GPA264" s="82"/>
      <c r="GPB264" s="82"/>
      <c r="GPC264" s="82"/>
      <c r="GPD264" s="82"/>
      <c r="GPE264" s="82"/>
      <c r="GPF264" s="82"/>
      <c r="GPG264" s="82"/>
      <c r="GPH264" s="82"/>
      <c r="GPI264" s="82"/>
      <c r="GPJ264" s="82"/>
      <c r="GPK264" s="82"/>
      <c r="GPL264" s="82"/>
      <c r="GPM264" s="82"/>
      <c r="GPN264" s="82"/>
      <c r="GPO264" s="82"/>
      <c r="GPP264" s="82"/>
      <c r="GPQ264" s="82"/>
      <c r="GPR264" s="82"/>
      <c r="GPS264" s="82"/>
      <c r="GPT264" s="82"/>
      <c r="GPU264" s="82"/>
      <c r="GPV264" s="82"/>
      <c r="GPW264" s="82"/>
      <c r="GPX264" s="82"/>
      <c r="GPY264" s="82"/>
      <c r="GPZ264" s="82"/>
      <c r="GQA264" s="82"/>
      <c r="GQB264" s="82"/>
      <c r="GQC264" s="82"/>
      <c r="GQD264" s="82"/>
      <c r="GQE264" s="82"/>
      <c r="GQF264" s="82"/>
      <c r="GQG264" s="82"/>
      <c r="GQH264" s="82"/>
      <c r="GQI264" s="82"/>
      <c r="GQJ264" s="82"/>
      <c r="GQK264" s="82"/>
      <c r="GQL264" s="82"/>
      <c r="GQM264" s="82"/>
      <c r="GQN264" s="82"/>
      <c r="GQO264" s="82"/>
      <c r="GQP264" s="82"/>
      <c r="GQQ264" s="82"/>
      <c r="GQR264" s="82"/>
      <c r="GQS264" s="82"/>
      <c r="GQT264" s="82"/>
      <c r="GQU264" s="82"/>
      <c r="GQV264" s="82"/>
      <c r="GQW264" s="82"/>
      <c r="GQX264" s="82"/>
      <c r="GQY264" s="82"/>
      <c r="GQZ264" s="82"/>
      <c r="GRA264" s="82"/>
      <c r="GRB264" s="82"/>
      <c r="GRC264" s="82"/>
      <c r="GRD264" s="82"/>
      <c r="GRE264" s="82"/>
      <c r="GRF264" s="82"/>
      <c r="GRG264" s="82"/>
      <c r="GRH264" s="82"/>
      <c r="GRI264" s="82"/>
      <c r="GRJ264" s="82"/>
      <c r="GRK264" s="82"/>
      <c r="GRL264" s="82"/>
      <c r="GRM264" s="82"/>
      <c r="GRN264" s="82"/>
      <c r="GRO264" s="82"/>
      <c r="GRP264" s="82"/>
      <c r="GRQ264" s="82"/>
      <c r="GRR264" s="82"/>
      <c r="GRS264" s="82"/>
      <c r="GRT264" s="82"/>
      <c r="GRU264" s="82"/>
      <c r="GRV264" s="82"/>
      <c r="GRW264" s="82"/>
      <c r="GRX264" s="82"/>
      <c r="GRY264" s="82"/>
      <c r="GRZ264" s="82"/>
      <c r="GSA264" s="82"/>
      <c r="GSB264" s="82"/>
      <c r="GSC264" s="82"/>
      <c r="GSD264" s="82"/>
      <c r="GSE264" s="82"/>
      <c r="GSF264" s="82"/>
      <c r="GSG264" s="82"/>
      <c r="GSH264" s="82"/>
      <c r="GSI264" s="82"/>
      <c r="GSJ264" s="82"/>
      <c r="GSK264" s="82"/>
      <c r="GSL264" s="82"/>
      <c r="GSM264" s="82"/>
      <c r="GSN264" s="82"/>
      <c r="GSO264" s="82"/>
      <c r="GSP264" s="82"/>
      <c r="GSQ264" s="82"/>
      <c r="GSR264" s="82"/>
      <c r="GSS264" s="82"/>
      <c r="GST264" s="82"/>
      <c r="GSU264" s="82"/>
      <c r="GSV264" s="82"/>
      <c r="GSW264" s="82"/>
      <c r="GSX264" s="82"/>
      <c r="GSY264" s="82"/>
      <c r="GSZ264" s="82"/>
      <c r="GTA264" s="82"/>
      <c r="GTB264" s="82"/>
      <c r="GTC264" s="82"/>
      <c r="GTD264" s="82"/>
      <c r="GTE264" s="82"/>
      <c r="GTF264" s="82"/>
      <c r="GTG264" s="82"/>
      <c r="GTH264" s="82"/>
      <c r="GTI264" s="82"/>
      <c r="GTJ264" s="82"/>
      <c r="GTK264" s="82"/>
      <c r="GTL264" s="82"/>
      <c r="GTM264" s="82"/>
      <c r="GTN264" s="82"/>
      <c r="GTO264" s="82"/>
      <c r="GTP264" s="82"/>
      <c r="GTQ264" s="82"/>
      <c r="GTR264" s="82"/>
      <c r="GTS264" s="82"/>
      <c r="GTT264" s="82"/>
      <c r="GTU264" s="82"/>
      <c r="GTV264" s="82"/>
      <c r="GTW264" s="82"/>
      <c r="GTX264" s="82"/>
      <c r="GTY264" s="82"/>
      <c r="GTZ264" s="82"/>
      <c r="GUA264" s="82"/>
      <c r="GUB264" s="82"/>
      <c r="GUC264" s="82"/>
      <c r="GUD264" s="82"/>
      <c r="GUE264" s="82"/>
      <c r="GUF264" s="82"/>
      <c r="GUG264" s="82"/>
      <c r="GUH264" s="82"/>
      <c r="GUI264" s="82"/>
      <c r="GUJ264" s="82"/>
      <c r="GUK264" s="82"/>
      <c r="GUL264" s="82"/>
      <c r="GUM264" s="82"/>
      <c r="GUN264" s="82"/>
      <c r="GUO264" s="82"/>
      <c r="GUP264" s="82"/>
      <c r="GUQ264" s="82"/>
      <c r="GUR264" s="82"/>
      <c r="GUS264" s="82"/>
      <c r="GUT264" s="82"/>
      <c r="GUU264" s="82"/>
      <c r="GUV264" s="82"/>
      <c r="GUW264" s="82"/>
      <c r="GUX264" s="82"/>
      <c r="GUY264" s="82"/>
      <c r="GUZ264" s="82"/>
      <c r="GVA264" s="82"/>
      <c r="GVB264" s="82"/>
      <c r="GVC264" s="82"/>
      <c r="GVD264" s="82"/>
      <c r="GVE264" s="82"/>
      <c r="GVF264" s="82"/>
      <c r="GVG264" s="82"/>
      <c r="GVH264" s="82"/>
      <c r="GVI264" s="82"/>
      <c r="GVJ264" s="82"/>
      <c r="GVK264" s="82"/>
      <c r="GVL264" s="82"/>
      <c r="GVM264" s="82"/>
      <c r="GVN264" s="82"/>
      <c r="GVO264" s="82"/>
      <c r="GVP264" s="82"/>
      <c r="GVQ264" s="82"/>
      <c r="GVR264" s="82"/>
      <c r="GVS264" s="82"/>
      <c r="GVT264" s="82"/>
      <c r="GVU264" s="82"/>
      <c r="GVV264" s="82"/>
      <c r="GVW264" s="82"/>
      <c r="GVX264" s="82"/>
      <c r="GVY264" s="82"/>
      <c r="GVZ264" s="82"/>
      <c r="GWA264" s="82"/>
      <c r="GWB264" s="82"/>
      <c r="GWC264" s="82"/>
      <c r="GWD264" s="82"/>
      <c r="GWE264" s="82"/>
      <c r="GWF264" s="82"/>
      <c r="GWG264" s="82"/>
      <c r="GWH264" s="82"/>
      <c r="GWI264" s="82"/>
      <c r="GWJ264" s="82"/>
      <c r="GWK264" s="82"/>
      <c r="GWL264" s="82"/>
      <c r="GWM264" s="82"/>
      <c r="GWN264" s="82"/>
      <c r="GWO264" s="82"/>
      <c r="GWP264" s="82"/>
      <c r="GWQ264" s="82"/>
      <c r="GWR264" s="82"/>
      <c r="GWS264" s="82"/>
      <c r="GWT264" s="82"/>
      <c r="GWU264" s="82"/>
      <c r="GWV264" s="82"/>
      <c r="GWW264" s="82"/>
      <c r="GWX264" s="82"/>
      <c r="GWY264" s="82"/>
      <c r="GWZ264" s="82"/>
      <c r="GXA264" s="82"/>
      <c r="GXB264" s="82"/>
      <c r="GXC264" s="82"/>
      <c r="GXD264" s="82"/>
      <c r="GXE264" s="82"/>
      <c r="GXF264" s="82"/>
      <c r="GXG264" s="82"/>
      <c r="GXH264" s="82"/>
      <c r="GXI264" s="82"/>
      <c r="GXJ264" s="82"/>
      <c r="GXK264" s="82"/>
      <c r="GXL264" s="82"/>
      <c r="GXM264" s="82"/>
      <c r="GXN264" s="82"/>
      <c r="GXO264" s="82"/>
      <c r="GXP264" s="82"/>
      <c r="GXQ264" s="82"/>
      <c r="GXR264" s="82"/>
      <c r="GXS264" s="82"/>
      <c r="GXT264" s="82"/>
      <c r="GXU264" s="82"/>
      <c r="GXV264" s="82"/>
      <c r="GXW264" s="82"/>
      <c r="GXX264" s="82"/>
      <c r="GXY264" s="82"/>
      <c r="GXZ264" s="82"/>
      <c r="GYA264" s="82"/>
      <c r="GYB264" s="82"/>
      <c r="GYC264" s="82"/>
      <c r="GYD264" s="82"/>
      <c r="GYE264" s="82"/>
      <c r="GYF264" s="82"/>
      <c r="GYG264" s="82"/>
      <c r="GYH264" s="82"/>
      <c r="GYI264" s="82"/>
      <c r="GYJ264" s="82"/>
      <c r="GYK264" s="82"/>
      <c r="GYL264" s="82"/>
      <c r="GYM264" s="82"/>
      <c r="GYN264" s="82"/>
      <c r="GYO264" s="82"/>
      <c r="GYP264" s="82"/>
      <c r="GYQ264" s="82"/>
      <c r="GYR264" s="82"/>
      <c r="GYS264" s="82"/>
      <c r="GYT264" s="82"/>
      <c r="GYU264" s="82"/>
      <c r="GYV264" s="82"/>
      <c r="GYW264" s="82"/>
      <c r="GYX264" s="82"/>
      <c r="GYY264" s="82"/>
      <c r="GYZ264" s="82"/>
      <c r="GZA264" s="82"/>
      <c r="GZB264" s="82"/>
      <c r="GZC264" s="82"/>
      <c r="GZD264" s="82"/>
      <c r="GZE264" s="82"/>
      <c r="GZF264" s="82"/>
      <c r="GZG264" s="82"/>
      <c r="GZH264" s="82"/>
      <c r="GZI264" s="82"/>
      <c r="GZJ264" s="82"/>
      <c r="GZK264" s="82"/>
      <c r="GZL264" s="82"/>
      <c r="GZM264" s="82"/>
      <c r="GZN264" s="82"/>
      <c r="GZO264" s="82"/>
      <c r="GZP264" s="82"/>
      <c r="GZQ264" s="82"/>
      <c r="GZR264" s="82"/>
      <c r="GZS264" s="82"/>
      <c r="GZT264" s="82"/>
      <c r="GZU264" s="82"/>
      <c r="GZV264" s="82"/>
      <c r="GZW264" s="82"/>
      <c r="GZX264" s="82"/>
      <c r="GZY264" s="82"/>
      <c r="GZZ264" s="82"/>
      <c r="HAA264" s="82"/>
      <c r="HAB264" s="82"/>
      <c r="HAC264" s="82"/>
      <c r="HAD264" s="82"/>
      <c r="HAE264" s="82"/>
      <c r="HAF264" s="82"/>
      <c r="HAG264" s="82"/>
      <c r="HAH264" s="82"/>
      <c r="HAI264" s="82"/>
      <c r="HAJ264" s="82"/>
      <c r="HAK264" s="82"/>
      <c r="HAL264" s="82"/>
      <c r="HAM264" s="82"/>
      <c r="HAN264" s="82"/>
      <c r="HAO264" s="82"/>
      <c r="HAP264" s="82"/>
      <c r="HAQ264" s="82"/>
      <c r="HAR264" s="82"/>
      <c r="HAS264" s="82"/>
      <c r="HAT264" s="82"/>
      <c r="HAU264" s="82"/>
      <c r="HAV264" s="82"/>
      <c r="HAW264" s="82"/>
      <c r="HAX264" s="82"/>
      <c r="HAY264" s="82"/>
      <c r="HAZ264" s="82"/>
      <c r="HBA264" s="82"/>
      <c r="HBB264" s="82"/>
      <c r="HBC264" s="82"/>
      <c r="HBD264" s="82"/>
      <c r="HBE264" s="82"/>
      <c r="HBF264" s="82"/>
      <c r="HBG264" s="82"/>
      <c r="HBH264" s="82"/>
      <c r="HBI264" s="82"/>
      <c r="HBJ264" s="82"/>
      <c r="HBK264" s="82"/>
      <c r="HBL264" s="82"/>
      <c r="HBM264" s="82"/>
      <c r="HBN264" s="82"/>
      <c r="HBO264" s="82"/>
      <c r="HBP264" s="82"/>
      <c r="HBQ264" s="82"/>
      <c r="HBR264" s="82"/>
      <c r="HBS264" s="82"/>
      <c r="HBT264" s="82"/>
      <c r="HBU264" s="82"/>
      <c r="HBV264" s="82"/>
      <c r="HBW264" s="82"/>
      <c r="HBX264" s="82"/>
      <c r="HBY264" s="82"/>
      <c r="HBZ264" s="82"/>
      <c r="HCA264" s="82"/>
      <c r="HCB264" s="82"/>
      <c r="HCC264" s="82"/>
      <c r="HCD264" s="82"/>
      <c r="HCE264" s="82"/>
      <c r="HCF264" s="82"/>
      <c r="HCG264" s="82"/>
      <c r="HCH264" s="82"/>
      <c r="HCI264" s="82"/>
      <c r="HCJ264" s="82"/>
      <c r="HCK264" s="82"/>
      <c r="HCL264" s="82"/>
      <c r="HCM264" s="82"/>
      <c r="HCN264" s="82"/>
      <c r="HCO264" s="82"/>
      <c r="HCP264" s="82"/>
      <c r="HCQ264" s="82"/>
      <c r="HCR264" s="82"/>
      <c r="HCS264" s="82"/>
      <c r="HCT264" s="82"/>
      <c r="HCU264" s="82"/>
      <c r="HCV264" s="82"/>
      <c r="HCW264" s="82"/>
      <c r="HCX264" s="82"/>
      <c r="HCY264" s="82"/>
      <c r="HCZ264" s="82"/>
      <c r="HDA264" s="82"/>
      <c r="HDB264" s="82"/>
      <c r="HDC264" s="82"/>
      <c r="HDD264" s="82"/>
      <c r="HDE264" s="82"/>
      <c r="HDF264" s="82"/>
      <c r="HDG264" s="82"/>
      <c r="HDH264" s="82"/>
      <c r="HDI264" s="82"/>
      <c r="HDJ264" s="82"/>
      <c r="HDK264" s="82"/>
      <c r="HDL264" s="82"/>
      <c r="HDM264" s="82"/>
      <c r="HDN264" s="82"/>
      <c r="HDO264" s="82"/>
      <c r="HDP264" s="82"/>
      <c r="HDQ264" s="82"/>
      <c r="HDR264" s="82"/>
      <c r="HDS264" s="82"/>
      <c r="HDT264" s="82"/>
      <c r="HDU264" s="82"/>
      <c r="HDV264" s="82"/>
      <c r="HDW264" s="82"/>
      <c r="HDX264" s="82"/>
      <c r="HDY264" s="82"/>
      <c r="HDZ264" s="82"/>
      <c r="HEA264" s="82"/>
      <c r="HEB264" s="82"/>
      <c r="HEC264" s="82"/>
      <c r="HED264" s="82"/>
      <c r="HEE264" s="82"/>
      <c r="HEF264" s="82"/>
      <c r="HEG264" s="82"/>
      <c r="HEH264" s="82"/>
      <c r="HEI264" s="82"/>
      <c r="HEJ264" s="82"/>
      <c r="HEK264" s="82"/>
      <c r="HEL264" s="82"/>
      <c r="HEM264" s="82"/>
      <c r="HEN264" s="82"/>
      <c r="HEO264" s="82"/>
      <c r="HEP264" s="82"/>
      <c r="HEQ264" s="82"/>
      <c r="HER264" s="82"/>
      <c r="HES264" s="82"/>
      <c r="HET264" s="82"/>
      <c r="HEU264" s="82"/>
      <c r="HEV264" s="82"/>
      <c r="HEW264" s="82"/>
      <c r="HEX264" s="82"/>
      <c r="HEY264" s="82"/>
      <c r="HEZ264" s="82"/>
      <c r="HFA264" s="82"/>
      <c r="HFB264" s="82"/>
      <c r="HFC264" s="82"/>
      <c r="HFD264" s="82"/>
      <c r="HFE264" s="82"/>
      <c r="HFF264" s="82"/>
      <c r="HFG264" s="82"/>
      <c r="HFH264" s="82"/>
      <c r="HFI264" s="82"/>
      <c r="HFJ264" s="82"/>
      <c r="HFK264" s="82"/>
      <c r="HFL264" s="82"/>
      <c r="HFM264" s="82"/>
      <c r="HFN264" s="82"/>
      <c r="HFO264" s="82"/>
      <c r="HFP264" s="82"/>
      <c r="HFQ264" s="82"/>
      <c r="HFR264" s="82"/>
      <c r="HFS264" s="82"/>
      <c r="HFT264" s="82"/>
      <c r="HFU264" s="82"/>
      <c r="HFV264" s="82"/>
      <c r="HFW264" s="82"/>
      <c r="HFX264" s="82"/>
      <c r="HFY264" s="82"/>
      <c r="HFZ264" s="82"/>
      <c r="HGA264" s="82"/>
      <c r="HGB264" s="82"/>
      <c r="HGC264" s="82"/>
      <c r="HGD264" s="82"/>
      <c r="HGE264" s="82"/>
      <c r="HGF264" s="82"/>
      <c r="HGG264" s="82"/>
      <c r="HGH264" s="82"/>
      <c r="HGI264" s="82"/>
      <c r="HGJ264" s="82"/>
      <c r="HGK264" s="82"/>
      <c r="HGL264" s="82"/>
      <c r="HGM264" s="82"/>
      <c r="HGN264" s="82"/>
      <c r="HGO264" s="82"/>
      <c r="HGP264" s="82"/>
      <c r="HGQ264" s="82"/>
      <c r="HGR264" s="82"/>
      <c r="HGS264" s="82"/>
      <c r="HGT264" s="82"/>
      <c r="HGU264" s="82"/>
      <c r="HGV264" s="82"/>
      <c r="HGW264" s="82"/>
      <c r="HGX264" s="82"/>
      <c r="HGY264" s="82"/>
      <c r="HGZ264" s="82"/>
      <c r="HHA264" s="82"/>
      <c r="HHB264" s="82"/>
      <c r="HHC264" s="82"/>
      <c r="HHD264" s="82"/>
      <c r="HHE264" s="82"/>
      <c r="HHF264" s="82"/>
      <c r="HHG264" s="82"/>
      <c r="HHH264" s="82"/>
      <c r="HHI264" s="82"/>
      <c r="HHJ264" s="82"/>
      <c r="HHK264" s="82"/>
      <c r="HHL264" s="82"/>
      <c r="HHM264" s="82"/>
      <c r="HHN264" s="82"/>
      <c r="HHO264" s="82"/>
      <c r="HHP264" s="82"/>
      <c r="HHQ264" s="82"/>
      <c r="HHR264" s="82"/>
      <c r="HHS264" s="82"/>
      <c r="HHT264" s="82"/>
      <c r="HHU264" s="82"/>
      <c r="HHV264" s="82"/>
      <c r="HHW264" s="82"/>
      <c r="HHX264" s="82"/>
      <c r="HHY264" s="82"/>
      <c r="HHZ264" s="82"/>
      <c r="HIA264" s="82"/>
      <c r="HIB264" s="82"/>
      <c r="HIC264" s="82"/>
      <c r="HID264" s="82"/>
      <c r="HIE264" s="82"/>
      <c r="HIF264" s="82"/>
      <c r="HIG264" s="82"/>
      <c r="HIH264" s="82"/>
      <c r="HII264" s="82"/>
      <c r="HIJ264" s="82"/>
      <c r="HIK264" s="82"/>
      <c r="HIL264" s="82"/>
      <c r="HIM264" s="82"/>
      <c r="HIN264" s="82"/>
      <c r="HIO264" s="82"/>
      <c r="HIP264" s="82"/>
      <c r="HIQ264" s="82"/>
      <c r="HIR264" s="82"/>
      <c r="HIS264" s="82"/>
      <c r="HIT264" s="82"/>
      <c r="HIU264" s="82"/>
      <c r="HIV264" s="82"/>
      <c r="HIW264" s="82"/>
      <c r="HIX264" s="82"/>
      <c r="HIY264" s="82"/>
      <c r="HIZ264" s="82"/>
      <c r="HJA264" s="82"/>
      <c r="HJB264" s="82"/>
      <c r="HJC264" s="82"/>
      <c r="HJD264" s="82"/>
      <c r="HJE264" s="82"/>
      <c r="HJF264" s="82"/>
      <c r="HJG264" s="82"/>
      <c r="HJH264" s="82"/>
      <c r="HJI264" s="82"/>
      <c r="HJJ264" s="82"/>
      <c r="HJK264" s="82"/>
      <c r="HJL264" s="82"/>
      <c r="HJM264" s="82"/>
      <c r="HJN264" s="82"/>
      <c r="HJO264" s="82"/>
      <c r="HJP264" s="82"/>
      <c r="HJQ264" s="82"/>
      <c r="HJR264" s="82"/>
      <c r="HJS264" s="82"/>
      <c r="HJT264" s="82"/>
      <c r="HJU264" s="82"/>
      <c r="HJV264" s="82"/>
      <c r="HJW264" s="82"/>
      <c r="HJX264" s="82"/>
      <c r="HJY264" s="82"/>
      <c r="HJZ264" s="82"/>
      <c r="HKA264" s="82"/>
      <c r="HKB264" s="82"/>
      <c r="HKC264" s="82"/>
      <c r="HKD264" s="82"/>
      <c r="HKE264" s="82"/>
      <c r="HKF264" s="82"/>
      <c r="HKG264" s="82"/>
      <c r="HKH264" s="82"/>
      <c r="HKI264" s="82"/>
      <c r="HKJ264" s="82"/>
      <c r="HKK264" s="82"/>
      <c r="HKL264" s="82"/>
      <c r="HKM264" s="82"/>
      <c r="HKN264" s="82"/>
      <c r="HKO264" s="82"/>
      <c r="HKP264" s="82"/>
      <c r="HKQ264" s="82"/>
      <c r="HKR264" s="82"/>
      <c r="HKS264" s="82"/>
      <c r="HKT264" s="82"/>
      <c r="HKU264" s="82"/>
      <c r="HKV264" s="82"/>
      <c r="HKW264" s="82"/>
      <c r="HKX264" s="82"/>
      <c r="HKY264" s="82"/>
      <c r="HKZ264" s="82"/>
      <c r="HLA264" s="82"/>
      <c r="HLB264" s="82"/>
      <c r="HLC264" s="82"/>
      <c r="HLD264" s="82"/>
      <c r="HLE264" s="82"/>
      <c r="HLF264" s="82"/>
      <c r="HLG264" s="82"/>
      <c r="HLH264" s="82"/>
      <c r="HLI264" s="82"/>
      <c r="HLJ264" s="82"/>
      <c r="HLK264" s="82"/>
      <c r="HLL264" s="82"/>
      <c r="HLM264" s="82"/>
      <c r="HLN264" s="82"/>
      <c r="HLO264" s="82"/>
      <c r="HLP264" s="82"/>
      <c r="HLQ264" s="82"/>
      <c r="HLR264" s="82"/>
      <c r="HLS264" s="82"/>
      <c r="HLT264" s="82"/>
      <c r="HLU264" s="82"/>
      <c r="HLV264" s="82"/>
      <c r="HLW264" s="82"/>
      <c r="HLX264" s="82"/>
      <c r="HLY264" s="82"/>
      <c r="HLZ264" s="82"/>
      <c r="HMA264" s="82"/>
      <c r="HMB264" s="82"/>
      <c r="HMC264" s="82"/>
      <c r="HMD264" s="82"/>
      <c r="HME264" s="82"/>
      <c r="HMF264" s="82"/>
      <c r="HMG264" s="82"/>
      <c r="HMH264" s="82"/>
      <c r="HMI264" s="82"/>
      <c r="HMJ264" s="82"/>
      <c r="HMK264" s="82"/>
      <c r="HML264" s="82"/>
      <c r="HMM264" s="82"/>
      <c r="HMN264" s="82"/>
      <c r="HMO264" s="82"/>
      <c r="HMP264" s="82"/>
      <c r="HMQ264" s="82"/>
      <c r="HMR264" s="82"/>
      <c r="HMS264" s="82"/>
      <c r="HMT264" s="82"/>
      <c r="HMU264" s="82"/>
      <c r="HMV264" s="82"/>
      <c r="HMW264" s="82"/>
      <c r="HMX264" s="82"/>
      <c r="HMY264" s="82"/>
      <c r="HMZ264" s="82"/>
      <c r="HNA264" s="82"/>
      <c r="HNB264" s="82"/>
      <c r="HNC264" s="82"/>
      <c r="HND264" s="82"/>
      <c r="HNE264" s="82"/>
      <c r="HNF264" s="82"/>
      <c r="HNG264" s="82"/>
      <c r="HNH264" s="82"/>
      <c r="HNI264" s="82"/>
      <c r="HNJ264" s="82"/>
      <c r="HNK264" s="82"/>
      <c r="HNL264" s="82"/>
      <c r="HNM264" s="82"/>
      <c r="HNN264" s="82"/>
      <c r="HNO264" s="82"/>
      <c r="HNP264" s="82"/>
      <c r="HNQ264" s="82"/>
      <c r="HNR264" s="82"/>
      <c r="HNS264" s="82"/>
      <c r="HNT264" s="82"/>
      <c r="HNU264" s="82"/>
      <c r="HNV264" s="82"/>
      <c r="HNW264" s="82"/>
      <c r="HNX264" s="82"/>
      <c r="HNY264" s="82"/>
      <c r="HNZ264" s="82"/>
      <c r="HOA264" s="82"/>
      <c r="HOB264" s="82"/>
      <c r="HOC264" s="82"/>
      <c r="HOD264" s="82"/>
      <c r="HOE264" s="82"/>
      <c r="HOF264" s="82"/>
      <c r="HOG264" s="82"/>
      <c r="HOH264" s="82"/>
      <c r="HOI264" s="82"/>
      <c r="HOJ264" s="82"/>
      <c r="HOK264" s="82"/>
      <c r="HOL264" s="82"/>
      <c r="HOM264" s="82"/>
      <c r="HON264" s="82"/>
      <c r="HOO264" s="82"/>
      <c r="HOP264" s="82"/>
      <c r="HOQ264" s="82"/>
      <c r="HOR264" s="82"/>
      <c r="HOS264" s="82"/>
      <c r="HOT264" s="82"/>
      <c r="HOU264" s="82"/>
      <c r="HOV264" s="82"/>
      <c r="HOW264" s="82"/>
      <c r="HOX264" s="82"/>
      <c r="HOY264" s="82"/>
      <c r="HOZ264" s="82"/>
      <c r="HPA264" s="82"/>
      <c r="HPB264" s="82"/>
      <c r="HPC264" s="82"/>
      <c r="HPD264" s="82"/>
      <c r="HPE264" s="82"/>
      <c r="HPF264" s="82"/>
      <c r="HPG264" s="82"/>
      <c r="HPH264" s="82"/>
      <c r="HPI264" s="82"/>
      <c r="HPJ264" s="82"/>
      <c r="HPK264" s="82"/>
      <c r="HPL264" s="82"/>
      <c r="HPM264" s="82"/>
      <c r="HPN264" s="82"/>
      <c r="HPO264" s="82"/>
      <c r="HPP264" s="82"/>
      <c r="HPQ264" s="82"/>
      <c r="HPR264" s="82"/>
      <c r="HPS264" s="82"/>
      <c r="HPT264" s="82"/>
      <c r="HPU264" s="82"/>
      <c r="HPV264" s="82"/>
      <c r="HPW264" s="82"/>
      <c r="HPX264" s="82"/>
      <c r="HPY264" s="82"/>
      <c r="HPZ264" s="82"/>
      <c r="HQA264" s="82"/>
      <c r="HQB264" s="82"/>
      <c r="HQC264" s="82"/>
      <c r="HQD264" s="82"/>
      <c r="HQE264" s="82"/>
      <c r="HQF264" s="82"/>
      <c r="HQG264" s="82"/>
      <c r="HQH264" s="82"/>
      <c r="HQI264" s="82"/>
      <c r="HQJ264" s="82"/>
      <c r="HQK264" s="82"/>
      <c r="HQL264" s="82"/>
      <c r="HQM264" s="82"/>
      <c r="HQN264" s="82"/>
      <c r="HQO264" s="82"/>
      <c r="HQP264" s="82"/>
      <c r="HQQ264" s="82"/>
      <c r="HQR264" s="82"/>
      <c r="HQS264" s="82"/>
      <c r="HQT264" s="82"/>
      <c r="HQU264" s="82"/>
      <c r="HQV264" s="82"/>
      <c r="HQW264" s="82"/>
      <c r="HQX264" s="82"/>
      <c r="HQY264" s="82"/>
      <c r="HQZ264" s="82"/>
      <c r="HRA264" s="82"/>
      <c r="HRB264" s="82"/>
      <c r="HRC264" s="82"/>
      <c r="HRD264" s="82"/>
      <c r="HRE264" s="82"/>
      <c r="HRF264" s="82"/>
      <c r="HRG264" s="82"/>
      <c r="HRH264" s="82"/>
      <c r="HRI264" s="82"/>
      <c r="HRJ264" s="82"/>
      <c r="HRK264" s="82"/>
      <c r="HRL264" s="82"/>
      <c r="HRM264" s="82"/>
      <c r="HRN264" s="82"/>
      <c r="HRO264" s="82"/>
      <c r="HRP264" s="82"/>
      <c r="HRQ264" s="82"/>
      <c r="HRR264" s="82"/>
      <c r="HRS264" s="82"/>
      <c r="HRT264" s="82"/>
      <c r="HRU264" s="82"/>
      <c r="HRV264" s="82"/>
      <c r="HRW264" s="82"/>
      <c r="HRX264" s="82"/>
      <c r="HRY264" s="82"/>
      <c r="HRZ264" s="82"/>
      <c r="HSA264" s="82"/>
      <c r="HSB264" s="82"/>
      <c r="HSC264" s="82"/>
      <c r="HSD264" s="82"/>
      <c r="HSE264" s="82"/>
      <c r="HSF264" s="82"/>
      <c r="HSG264" s="82"/>
      <c r="HSH264" s="82"/>
      <c r="HSI264" s="82"/>
      <c r="HSJ264" s="82"/>
      <c r="HSK264" s="82"/>
      <c r="HSL264" s="82"/>
      <c r="HSM264" s="82"/>
      <c r="HSN264" s="82"/>
      <c r="HSO264" s="82"/>
      <c r="HSP264" s="82"/>
      <c r="HSQ264" s="82"/>
      <c r="HSR264" s="82"/>
      <c r="HSS264" s="82"/>
      <c r="HST264" s="82"/>
      <c r="HSU264" s="82"/>
      <c r="HSV264" s="82"/>
      <c r="HSW264" s="82"/>
      <c r="HSX264" s="82"/>
      <c r="HSY264" s="82"/>
      <c r="HSZ264" s="82"/>
      <c r="HTA264" s="82"/>
      <c r="HTB264" s="82"/>
      <c r="HTC264" s="82"/>
      <c r="HTD264" s="82"/>
      <c r="HTE264" s="82"/>
      <c r="HTF264" s="82"/>
      <c r="HTG264" s="82"/>
      <c r="HTH264" s="82"/>
      <c r="HTI264" s="82"/>
      <c r="HTJ264" s="82"/>
      <c r="HTK264" s="82"/>
      <c r="HTL264" s="82"/>
      <c r="HTM264" s="82"/>
      <c r="HTN264" s="82"/>
      <c r="HTO264" s="82"/>
      <c r="HTP264" s="82"/>
      <c r="HTQ264" s="82"/>
      <c r="HTR264" s="82"/>
      <c r="HTS264" s="82"/>
      <c r="HTT264" s="82"/>
      <c r="HTU264" s="82"/>
      <c r="HTV264" s="82"/>
      <c r="HTW264" s="82"/>
      <c r="HTX264" s="82"/>
      <c r="HTY264" s="82"/>
      <c r="HTZ264" s="82"/>
      <c r="HUA264" s="82"/>
      <c r="HUB264" s="82"/>
      <c r="HUC264" s="82"/>
      <c r="HUD264" s="82"/>
      <c r="HUE264" s="82"/>
      <c r="HUF264" s="82"/>
      <c r="HUG264" s="82"/>
      <c r="HUH264" s="82"/>
      <c r="HUI264" s="82"/>
      <c r="HUJ264" s="82"/>
      <c r="HUK264" s="82"/>
      <c r="HUL264" s="82"/>
      <c r="HUM264" s="82"/>
      <c r="HUN264" s="82"/>
      <c r="HUO264" s="82"/>
      <c r="HUP264" s="82"/>
      <c r="HUQ264" s="82"/>
      <c r="HUR264" s="82"/>
      <c r="HUS264" s="82"/>
      <c r="HUT264" s="82"/>
      <c r="HUU264" s="82"/>
      <c r="HUV264" s="82"/>
      <c r="HUW264" s="82"/>
      <c r="HUX264" s="82"/>
      <c r="HUY264" s="82"/>
      <c r="HUZ264" s="82"/>
      <c r="HVA264" s="82"/>
      <c r="HVB264" s="82"/>
      <c r="HVC264" s="82"/>
      <c r="HVD264" s="82"/>
      <c r="HVE264" s="82"/>
      <c r="HVF264" s="82"/>
      <c r="HVG264" s="82"/>
      <c r="HVH264" s="82"/>
      <c r="HVI264" s="82"/>
      <c r="HVJ264" s="82"/>
      <c r="HVK264" s="82"/>
      <c r="HVL264" s="82"/>
      <c r="HVM264" s="82"/>
      <c r="HVN264" s="82"/>
      <c r="HVO264" s="82"/>
      <c r="HVP264" s="82"/>
      <c r="HVQ264" s="82"/>
      <c r="HVR264" s="82"/>
      <c r="HVS264" s="82"/>
      <c r="HVT264" s="82"/>
      <c r="HVU264" s="82"/>
      <c r="HVV264" s="82"/>
      <c r="HVW264" s="82"/>
      <c r="HVX264" s="82"/>
      <c r="HVY264" s="82"/>
      <c r="HVZ264" s="82"/>
      <c r="HWA264" s="82"/>
      <c r="HWB264" s="82"/>
      <c r="HWC264" s="82"/>
      <c r="HWD264" s="82"/>
      <c r="HWE264" s="82"/>
      <c r="HWF264" s="82"/>
      <c r="HWG264" s="82"/>
      <c r="HWH264" s="82"/>
      <c r="HWI264" s="82"/>
      <c r="HWJ264" s="82"/>
      <c r="HWK264" s="82"/>
      <c r="HWL264" s="82"/>
      <c r="HWM264" s="82"/>
      <c r="HWN264" s="82"/>
      <c r="HWO264" s="82"/>
      <c r="HWP264" s="82"/>
      <c r="HWQ264" s="82"/>
      <c r="HWR264" s="82"/>
      <c r="HWS264" s="82"/>
      <c r="HWT264" s="82"/>
      <c r="HWU264" s="82"/>
      <c r="HWV264" s="82"/>
      <c r="HWW264" s="82"/>
      <c r="HWX264" s="82"/>
      <c r="HWY264" s="82"/>
      <c r="HWZ264" s="82"/>
      <c r="HXA264" s="82"/>
      <c r="HXB264" s="82"/>
      <c r="HXC264" s="82"/>
      <c r="HXD264" s="82"/>
      <c r="HXE264" s="82"/>
      <c r="HXF264" s="82"/>
      <c r="HXG264" s="82"/>
      <c r="HXH264" s="82"/>
      <c r="HXI264" s="82"/>
      <c r="HXJ264" s="82"/>
      <c r="HXK264" s="82"/>
      <c r="HXL264" s="82"/>
      <c r="HXM264" s="82"/>
      <c r="HXN264" s="82"/>
      <c r="HXO264" s="82"/>
      <c r="HXP264" s="82"/>
      <c r="HXQ264" s="82"/>
      <c r="HXR264" s="82"/>
      <c r="HXS264" s="82"/>
      <c r="HXT264" s="82"/>
      <c r="HXU264" s="82"/>
      <c r="HXV264" s="82"/>
      <c r="HXW264" s="82"/>
      <c r="HXX264" s="82"/>
      <c r="HXY264" s="82"/>
      <c r="HXZ264" s="82"/>
      <c r="HYA264" s="82"/>
      <c r="HYB264" s="82"/>
      <c r="HYC264" s="82"/>
      <c r="HYD264" s="82"/>
      <c r="HYE264" s="82"/>
      <c r="HYF264" s="82"/>
      <c r="HYG264" s="82"/>
      <c r="HYH264" s="82"/>
      <c r="HYI264" s="82"/>
      <c r="HYJ264" s="82"/>
      <c r="HYK264" s="82"/>
      <c r="HYL264" s="82"/>
      <c r="HYM264" s="82"/>
      <c r="HYN264" s="82"/>
      <c r="HYO264" s="82"/>
      <c r="HYP264" s="82"/>
      <c r="HYQ264" s="82"/>
      <c r="HYR264" s="82"/>
      <c r="HYS264" s="82"/>
      <c r="HYT264" s="82"/>
      <c r="HYU264" s="82"/>
      <c r="HYV264" s="82"/>
      <c r="HYW264" s="82"/>
      <c r="HYX264" s="82"/>
      <c r="HYY264" s="82"/>
      <c r="HYZ264" s="82"/>
      <c r="HZA264" s="82"/>
      <c r="HZB264" s="82"/>
      <c r="HZC264" s="82"/>
      <c r="HZD264" s="82"/>
      <c r="HZE264" s="82"/>
      <c r="HZF264" s="82"/>
      <c r="HZG264" s="82"/>
      <c r="HZH264" s="82"/>
      <c r="HZI264" s="82"/>
      <c r="HZJ264" s="82"/>
      <c r="HZK264" s="82"/>
      <c r="HZL264" s="82"/>
      <c r="HZM264" s="82"/>
      <c r="HZN264" s="82"/>
      <c r="HZO264" s="82"/>
      <c r="HZP264" s="82"/>
      <c r="HZQ264" s="82"/>
      <c r="HZR264" s="82"/>
      <c r="HZS264" s="82"/>
      <c r="HZT264" s="82"/>
      <c r="HZU264" s="82"/>
      <c r="HZV264" s="82"/>
      <c r="HZW264" s="82"/>
      <c r="HZX264" s="82"/>
      <c r="HZY264" s="82"/>
      <c r="HZZ264" s="82"/>
      <c r="IAA264" s="82"/>
      <c r="IAB264" s="82"/>
      <c r="IAC264" s="82"/>
      <c r="IAD264" s="82"/>
      <c r="IAE264" s="82"/>
      <c r="IAF264" s="82"/>
      <c r="IAG264" s="82"/>
      <c r="IAH264" s="82"/>
      <c r="IAI264" s="82"/>
      <c r="IAJ264" s="82"/>
      <c r="IAK264" s="82"/>
      <c r="IAL264" s="82"/>
      <c r="IAM264" s="82"/>
      <c r="IAN264" s="82"/>
      <c r="IAO264" s="82"/>
      <c r="IAP264" s="82"/>
      <c r="IAQ264" s="82"/>
      <c r="IAR264" s="82"/>
      <c r="IAS264" s="82"/>
      <c r="IAT264" s="82"/>
      <c r="IAU264" s="82"/>
      <c r="IAV264" s="82"/>
      <c r="IAW264" s="82"/>
      <c r="IAX264" s="82"/>
      <c r="IAY264" s="82"/>
      <c r="IAZ264" s="82"/>
      <c r="IBA264" s="82"/>
      <c r="IBB264" s="82"/>
      <c r="IBC264" s="82"/>
      <c r="IBD264" s="82"/>
      <c r="IBE264" s="82"/>
      <c r="IBF264" s="82"/>
      <c r="IBG264" s="82"/>
      <c r="IBH264" s="82"/>
      <c r="IBI264" s="82"/>
      <c r="IBJ264" s="82"/>
      <c r="IBK264" s="82"/>
      <c r="IBL264" s="82"/>
      <c r="IBM264" s="82"/>
      <c r="IBN264" s="82"/>
      <c r="IBO264" s="82"/>
      <c r="IBP264" s="82"/>
      <c r="IBQ264" s="82"/>
      <c r="IBR264" s="82"/>
      <c r="IBS264" s="82"/>
      <c r="IBT264" s="82"/>
      <c r="IBU264" s="82"/>
      <c r="IBV264" s="82"/>
      <c r="IBW264" s="82"/>
      <c r="IBX264" s="82"/>
      <c r="IBY264" s="82"/>
      <c r="IBZ264" s="82"/>
      <c r="ICA264" s="82"/>
      <c r="ICB264" s="82"/>
      <c r="ICC264" s="82"/>
      <c r="ICD264" s="82"/>
      <c r="ICE264" s="82"/>
      <c r="ICF264" s="82"/>
      <c r="ICG264" s="82"/>
      <c r="ICH264" s="82"/>
      <c r="ICI264" s="82"/>
      <c r="ICJ264" s="82"/>
      <c r="ICK264" s="82"/>
      <c r="ICL264" s="82"/>
      <c r="ICM264" s="82"/>
      <c r="ICN264" s="82"/>
      <c r="ICO264" s="82"/>
      <c r="ICP264" s="82"/>
      <c r="ICQ264" s="82"/>
      <c r="ICR264" s="82"/>
      <c r="ICS264" s="82"/>
      <c r="ICT264" s="82"/>
      <c r="ICU264" s="82"/>
      <c r="ICV264" s="82"/>
      <c r="ICW264" s="82"/>
      <c r="ICX264" s="82"/>
      <c r="ICY264" s="82"/>
      <c r="ICZ264" s="82"/>
      <c r="IDA264" s="82"/>
      <c r="IDB264" s="82"/>
      <c r="IDC264" s="82"/>
      <c r="IDD264" s="82"/>
      <c r="IDE264" s="82"/>
      <c r="IDF264" s="82"/>
      <c r="IDG264" s="82"/>
      <c r="IDH264" s="82"/>
      <c r="IDI264" s="82"/>
      <c r="IDJ264" s="82"/>
      <c r="IDK264" s="82"/>
      <c r="IDL264" s="82"/>
      <c r="IDM264" s="82"/>
      <c r="IDN264" s="82"/>
      <c r="IDO264" s="82"/>
      <c r="IDP264" s="82"/>
      <c r="IDQ264" s="82"/>
      <c r="IDR264" s="82"/>
      <c r="IDS264" s="82"/>
      <c r="IDT264" s="82"/>
      <c r="IDU264" s="82"/>
      <c r="IDV264" s="82"/>
      <c r="IDW264" s="82"/>
      <c r="IDX264" s="82"/>
      <c r="IDY264" s="82"/>
      <c r="IDZ264" s="82"/>
      <c r="IEA264" s="82"/>
      <c r="IEB264" s="82"/>
      <c r="IEC264" s="82"/>
      <c r="IED264" s="82"/>
      <c r="IEE264" s="82"/>
      <c r="IEF264" s="82"/>
      <c r="IEG264" s="82"/>
      <c r="IEH264" s="82"/>
      <c r="IEI264" s="82"/>
      <c r="IEJ264" s="82"/>
      <c r="IEK264" s="82"/>
      <c r="IEL264" s="82"/>
      <c r="IEM264" s="82"/>
      <c r="IEN264" s="82"/>
      <c r="IEO264" s="82"/>
      <c r="IEP264" s="82"/>
      <c r="IEQ264" s="82"/>
      <c r="IER264" s="82"/>
      <c r="IES264" s="82"/>
      <c r="IET264" s="82"/>
      <c r="IEU264" s="82"/>
      <c r="IEV264" s="82"/>
      <c r="IEW264" s="82"/>
      <c r="IEX264" s="82"/>
      <c r="IEY264" s="82"/>
      <c r="IEZ264" s="82"/>
      <c r="IFA264" s="82"/>
      <c r="IFB264" s="82"/>
      <c r="IFC264" s="82"/>
      <c r="IFD264" s="82"/>
      <c r="IFE264" s="82"/>
      <c r="IFF264" s="82"/>
      <c r="IFG264" s="82"/>
      <c r="IFH264" s="82"/>
      <c r="IFI264" s="82"/>
      <c r="IFJ264" s="82"/>
      <c r="IFK264" s="82"/>
      <c r="IFL264" s="82"/>
      <c r="IFM264" s="82"/>
      <c r="IFN264" s="82"/>
      <c r="IFO264" s="82"/>
      <c r="IFP264" s="82"/>
      <c r="IFQ264" s="82"/>
      <c r="IFR264" s="82"/>
      <c r="IFS264" s="82"/>
      <c r="IFT264" s="82"/>
      <c r="IFU264" s="82"/>
      <c r="IFV264" s="82"/>
      <c r="IFW264" s="82"/>
      <c r="IFX264" s="82"/>
      <c r="IFY264" s="82"/>
      <c r="IFZ264" s="82"/>
      <c r="IGA264" s="82"/>
      <c r="IGB264" s="82"/>
      <c r="IGC264" s="82"/>
      <c r="IGD264" s="82"/>
      <c r="IGE264" s="82"/>
      <c r="IGF264" s="82"/>
      <c r="IGG264" s="82"/>
      <c r="IGH264" s="82"/>
      <c r="IGI264" s="82"/>
      <c r="IGJ264" s="82"/>
      <c r="IGK264" s="82"/>
      <c r="IGL264" s="82"/>
      <c r="IGM264" s="82"/>
      <c r="IGN264" s="82"/>
      <c r="IGO264" s="82"/>
      <c r="IGP264" s="82"/>
      <c r="IGQ264" s="82"/>
      <c r="IGR264" s="82"/>
      <c r="IGS264" s="82"/>
      <c r="IGT264" s="82"/>
      <c r="IGU264" s="82"/>
      <c r="IGV264" s="82"/>
      <c r="IGW264" s="82"/>
      <c r="IGX264" s="82"/>
      <c r="IGY264" s="82"/>
      <c r="IGZ264" s="82"/>
      <c r="IHA264" s="82"/>
      <c r="IHB264" s="82"/>
      <c r="IHC264" s="82"/>
      <c r="IHD264" s="82"/>
      <c r="IHE264" s="82"/>
      <c r="IHF264" s="82"/>
      <c r="IHG264" s="82"/>
      <c r="IHH264" s="82"/>
      <c r="IHI264" s="82"/>
      <c r="IHJ264" s="82"/>
      <c r="IHK264" s="82"/>
      <c r="IHL264" s="82"/>
      <c r="IHM264" s="82"/>
      <c r="IHN264" s="82"/>
      <c r="IHO264" s="82"/>
      <c r="IHP264" s="82"/>
      <c r="IHQ264" s="82"/>
      <c r="IHR264" s="82"/>
      <c r="IHS264" s="82"/>
      <c r="IHT264" s="82"/>
      <c r="IHU264" s="82"/>
      <c r="IHV264" s="82"/>
      <c r="IHW264" s="82"/>
      <c r="IHX264" s="82"/>
      <c r="IHY264" s="82"/>
      <c r="IHZ264" s="82"/>
      <c r="IIA264" s="82"/>
      <c r="IIB264" s="82"/>
      <c r="IIC264" s="82"/>
      <c r="IID264" s="82"/>
      <c r="IIE264" s="82"/>
      <c r="IIF264" s="82"/>
      <c r="IIG264" s="82"/>
      <c r="IIH264" s="82"/>
      <c r="III264" s="82"/>
      <c r="IIJ264" s="82"/>
      <c r="IIK264" s="82"/>
      <c r="IIL264" s="82"/>
      <c r="IIM264" s="82"/>
      <c r="IIN264" s="82"/>
      <c r="IIO264" s="82"/>
      <c r="IIP264" s="82"/>
      <c r="IIQ264" s="82"/>
      <c r="IIR264" s="82"/>
      <c r="IIS264" s="82"/>
      <c r="IIT264" s="82"/>
      <c r="IIU264" s="82"/>
      <c r="IIV264" s="82"/>
      <c r="IIW264" s="82"/>
      <c r="IIX264" s="82"/>
      <c r="IIY264" s="82"/>
      <c r="IIZ264" s="82"/>
      <c r="IJA264" s="82"/>
      <c r="IJB264" s="82"/>
      <c r="IJC264" s="82"/>
      <c r="IJD264" s="82"/>
      <c r="IJE264" s="82"/>
      <c r="IJF264" s="82"/>
      <c r="IJG264" s="82"/>
      <c r="IJH264" s="82"/>
      <c r="IJI264" s="82"/>
      <c r="IJJ264" s="82"/>
      <c r="IJK264" s="82"/>
      <c r="IJL264" s="82"/>
      <c r="IJM264" s="82"/>
      <c r="IJN264" s="82"/>
      <c r="IJO264" s="82"/>
      <c r="IJP264" s="82"/>
      <c r="IJQ264" s="82"/>
      <c r="IJR264" s="82"/>
      <c r="IJS264" s="82"/>
      <c r="IJT264" s="82"/>
      <c r="IJU264" s="82"/>
      <c r="IJV264" s="82"/>
      <c r="IJW264" s="82"/>
      <c r="IJX264" s="82"/>
      <c r="IJY264" s="82"/>
      <c r="IJZ264" s="82"/>
      <c r="IKA264" s="82"/>
      <c r="IKB264" s="82"/>
      <c r="IKC264" s="82"/>
      <c r="IKD264" s="82"/>
      <c r="IKE264" s="82"/>
      <c r="IKF264" s="82"/>
      <c r="IKG264" s="82"/>
      <c r="IKH264" s="82"/>
      <c r="IKI264" s="82"/>
      <c r="IKJ264" s="82"/>
      <c r="IKK264" s="82"/>
      <c r="IKL264" s="82"/>
      <c r="IKM264" s="82"/>
      <c r="IKN264" s="82"/>
      <c r="IKO264" s="82"/>
      <c r="IKP264" s="82"/>
      <c r="IKQ264" s="82"/>
      <c r="IKR264" s="82"/>
      <c r="IKS264" s="82"/>
      <c r="IKT264" s="82"/>
      <c r="IKU264" s="82"/>
      <c r="IKV264" s="82"/>
      <c r="IKW264" s="82"/>
      <c r="IKX264" s="82"/>
      <c r="IKY264" s="82"/>
      <c r="IKZ264" s="82"/>
      <c r="ILA264" s="82"/>
      <c r="ILB264" s="82"/>
      <c r="ILC264" s="82"/>
      <c r="ILD264" s="82"/>
      <c r="ILE264" s="82"/>
      <c r="ILF264" s="82"/>
      <c r="ILG264" s="82"/>
      <c r="ILH264" s="82"/>
      <c r="ILI264" s="82"/>
      <c r="ILJ264" s="82"/>
      <c r="ILK264" s="82"/>
      <c r="ILL264" s="82"/>
      <c r="ILM264" s="82"/>
      <c r="ILN264" s="82"/>
      <c r="ILO264" s="82"/>
      <c r="ILP264" s="82"/>
      <c r="ILQ264" s="82"/>
      <c r="ILR264" s="82"/>
      <c r="ILS264" s="82"/>
      <c r="ILT264" s="82"/>
      <c r="ILU264" s="82"/>
      <c r="ILV264" s="82"/>
      <c r="ILW264" s="82"/>
      <c r="ILX264" s="82"/>
      <c r="ILY264" s="82"/>
      <c r="ILZ264" s="82"/>
      <c r="IMA264" s="82"/>
      <c r="IMB264" s="82"/>
      <c r="IMC264" s="82"/>
      <c r="IMD264" s="82"/>
      <c r="IME264" s="82"/>
      <c r="IMF264" s="82"/>
      <c r="IMG264" s="82"/>
      <c r="IMH264" s="82"/>
      <c r="IMI264" s="82"/>
      <c r="IMJ264" s="82"/>
      <c r="IMK264" s="82"/>
      <c r="IML264" s="82"/>
      <c r="IMM264" s="82"/>
      <c r="IMN264" s="82"/>
      <c r="IMO264" s="82"/>
      <c r="IMP264" s="82"/>
      <c r="IMQ264" s="82"/>
      <c r="IMR264" s="82"/>
      <c r="IMS264" s="82"/>
      <c r="IMT264" s="82"/>
      <c r="IMU264" s="82"/>
      <c r="IMV264" s="82"/>
      <c r="IMW264" s="82"/>
      <c r="IMX264" s="82"/>
      <c r="IMY264" s="82"/>
      <c r="IMZ264" s="82"/>
      <c r="INA264" s="82"/>
      <c r="INB264" s="82"/>
      <c r="INC264" s="82"/>
      <c r="IND264" s="82"/>
      <c r="INE264" s="82"/>
      <c r="INF264" s="82"/>
      <c r="ING264" s="82"/>
      <c r="INH264" s="82"/>
      <c r="INI264" s="82"/>
      <c r="INJ264" s="82"/>
      <c r="INK264" s="82"/>
      <c r="INL264" s="82"/>
      <c r="INM264" s="82"/>
      <c r="INN264" s="82"/>
      <c r="INO264" s="82"/>
      <c r="INP264" s="82"/>
      <c r="INQ264" s="82"/>
      <c r="INR264" s="82"/>
      <c r="INS264" s="82"/>
      <c r="INT264" s="82"/>
      <c r="INU264" s="82"/>
      <c r="INV264" s="82"/>
      <c r="INW264" s="82"/>
      <c r="INX264" s="82"/>
      <c r="INY264" s="82"/>
      <c r="INZ264" s="82"/>
      <c r="IOA264" s="82"/>
      <c r="IOB264" s="82"/>
      <c r="IOC264" s="82"/>
      <c r="IOD264" s="82"/>
      <c r="IOE264" s="82"/>
      <c r="IOF264" s="82"/>
      <c r="IOG264" s="82"/>
      <c r="IOH264" s="82"/>
      <c r="IOI264" s="82"/>
      <c r="IOJ264" s="82"/>
      <c r="IOK264" s="82"/>
      <c r="IOL264" s="82"/>
      <c r="IOM264" s="82"/>
      <c r="ION264" s="82"/>
      <c r="IOO264" s="82"/>
      <c r="IOP264" s="82"/>
      <c r="IOQ264" s="82"/>
      <c r="IOR264" s="82"/>
      <c r="IOS264" s="82"/>
      <c r="IOT264" s="82"/>
      <c r="IOU264" s="82"/>
      <c r="IOV264" s="82"/>
      <c r="IOW264" s="82"/>
      <c r="IOX264" s="82"/>
      <c r="IOY264" s="82"/>
      <c r="IOZ264" s="82"/>
      <c r="IPA264" s="82"/>
      <c r="IPB264" s="82"/>
      <c r="IPC264" s="82"/>
      <c r="IPD264" s="82"/>
      <c r="IPE264" s="82"/>
      <c r="IPF264" s="82"/>
      <c r="IPG264" s="82"/>
      <c r="IPH264" s="82"/>
      <c r="IPI264" s="82"/>
      <c r="IPJ264" s="82"/>
      <c r="IPK264" s="82"/>
      <c r="IPL264" s="82"/>
      <c r="IPM264" s="82"/>
      <c r="IPN264" s="82"/>
      <c r="IPO264" s="82"/>
      <c r="IPP264" s="82"/>
      <c r="IPQ264" s="82"/>
      <c r="IPR264" s="82"/>
      <c r="IPS264" s="82"/>
      <c r="IPT264" s="82"/>
      <c r="IPU264" s="82"/>
      <c r="IPV264" s="82"/>
      <c r="IPW264" s="82"/>
      <c r="IPX264" s="82"/>
      <c r="IPY264" s="82"/>
      <c r="IPZ264" s="82"/>
      <c r="IQA264" s="82"/>
      <c r="IQB264" s="82"/>
      <c r="IQC264" s="82"/>
      <c r="IQD264" s="82"/>
      <c r="IQE264" s="82"/>
      <c r="IQF264" s="82"/>
      <c r="IQG264" s="82"/>
      <c r="IQH264" s="82"/>
      <c r="IQI264" s="82"/>
      <c r="IQJ264" s="82"/>
      <c r="IQK264" s="82"/>
      <c r="IQL264" s="82"/>
      <c r="IQM264" s="82"/>
      <c r="IQN264" s="82"/>
      <c r="IQO264" s="82"/>
      <c r="IQP264" s="82"/>
      <c r="IQQ264" s="82"/>
      <c r="IQR264" s="82"/>
      <c r="IQS264" s="82"/>
      <c r="IQT264" s="82"/>
      <c r="IQU264" s="82"/>
      <c r="IQV264" s="82"/>
      <c r="IQW264" s="82"/>
      <c r="IQX264" s="82"/>
      <c r="IQY264" s="82"/>
      <c r="IQZ264" s="82"/>
      <c r="IRA264" s="82"/>
      <c r="IRB264" s="82"/>
      <c r="IRC264" s="82"/>
      <c r="IRD264" s="82"/>
      <c r="IRE264" s="82"/>
      <c r="IRF264" s="82"/>
      <c r="IRG264" s="82"/>
      <c r="IRH264" s="82"/>
      <c r="IRI264" s="82"/>
      <c r="IRJ264" s="82"/>
      <c r="IRK264" s="82"/>
      <c r="IRL264" s="82"/>
      <c r="IRM264" s="82"/>
      <c r="IRN264" s="82"/>
      <c r="IRO264" s="82"/>
      <c r="IRP264" s="82"/>
      <c r="IRQ264" s="82"/>
      <c r="IRR264" s="82"/>
      <c r="IRS264" s="82"/>
      <c r="IRT264" s="82"/>
      <c r="IRU264" s="82"/>
      <c r="IRV264" s="82"/>
      <c r="IRW264" s="82"/>
      <c r="IRX264" s="82"/>
      <c r="IRY264" s="82"/>
      <c r="IRZ264" s="82"/>
      <c r="ISA264" s="82"/>
      <c r="ISB264" s="82"/>
      <c r="ISC264" s="82"/>
      <c r="ISD264" s="82"/>
      <c r="ISE264" s="82"/>
      <c r="ISF264" s="82"/>
      <c r="ISG264" s="82"/>
      <c r="ISH264" s="82"/>
      <c r="ISI264" s="82"/>
      <c r="ISJ264" s="82"/>
      <c r="ISK264" s="82"/>
      <c r="ISL264" s="82"/>
      <c r="ISM264" s="82"/>
      <c r="ISN264" s="82"/>
      <c r="ISO264" s="82"/>
      <c r="ISP264" s="82"/>
      <c r="ISQ264" s="82"/>
      <c r="ISR264" s="82"/>
      <c r="ISS264" s="82"/>
      <c r="IST264" s="82"/>
      <c r="ISU264" s="82"/>
      <c r="ISV264" s="82"/>
      <c r="ISW264" s="82"/>
      <c r="ISX264" s="82"/>
      <c r="ISY264" s="82"/>
      <c r="ISZ264" s="82"/>
      <c r="ITA264" s="82"/>
      <c r="ITB264" s="82"/>
      <c r="ITC264" s="82"/>
      <c r="ITD264" s="82"/>
      <c r="ITE264" s="82"/>
      <c r="ITF264" s="82"/>
      <c r="ITG264" s="82"/>
      <c r="ITH264" s="82"/>
      <c r="ITI264" s="82"/>
      <c r="ITJ264" s="82"/>
      <c r="ITK264" s="82"/>
      <c r="ITL264" s="82"/>
      <c r="ITM264" s="82"/>
      <c r="ITN264" s="82"/>
      <c r="ITO264" s="82"/>
      <c r="ITP264" s="82"/>
      <c r="ITQ264" s="82"/>
      <c r="ITR264" s="82"/>
      <c r="ITS264" s="82"/>
      <c r="ITT264" s="82"/>
      <c r="ITU264" s="82"/>
      <c r="ITV264" s="82"/>
      <c r="ITW264" s="82"/>
      <c r="ITX264" s="82"/>
      <c r="ITY264" s="82"/>
      <c r="ITZ264" s="82"/>
      <c r="IUA264" s="82"/>
      <c r="IUB264" s="82"/>
      <c r="IUC264" s="82"/>
      <c r="IUD264" s="82"/>
      <c r="IUE264" s="82"/>
      <c r="IUF264" s="82"/>
      <c r="IUG264" s="82"/>
      <c r="IUH264" s="82"/>
      <c r="IUI264" s="82"/>
      <c r="IUJ264" s="82"/>
      <c r="IUK264" s="82"/>
      <c r="IUL264" s="82"/>
      <c r="IUM264" s="82"/>
      <c r="IUN264" s="82"/>
      <c r="IUO264" s="82"/>
      <c r="IUP264" s="82"/>
      <c r="IUQ264" s="82"/>
      <c r="IUR264" s="82"/>
      <c r="IUS264" s="82"/>
      <c r="IUT264" s="82"/>
      <c r="IUU264" s="82"/>
      <c r="IUV264" s="82"/>
      <c r="IUW264" s="82"/>
      <c r="IUX264" s="82"/>
      <c r="IUY264" s="82"/>
      <c r="IUZ264" s="82"/>
      <c r="IVA264" s="82"/>
      <c r="IVB264" s="82"/>
      <c r="IVC264" s="82"/>
      <c r="IVD264" s="82"/>
      <c r="IVE264" s="82"/>
      <c r="IVF264" s="82"/>
      <c r="IVG264" s="82"/>
      <c r="IVH264" s="82"/>
      <c r="IVI264" s="82"/>
      <c r="IVJ264" s="82"/>
      <c r="IVK264" s="82"/>
      <c r="IVL264" s="82"/>
      <c r="IVM264" s="82"/>
      <c r="IVN264" s="82"/>
      <c r="IVO264" s="82"/>
      <c r="IVP264" s="82"/>
      <c r="IVQ264" s="82"/>
      <c r="IVR264" s="82"/>
      <c r="IVS264" s="82"/>
      <c r="IVT264" s="82"/>
      <c r="IVU264" s="82"/>
      <c r="IVV264" s="82"/>
      <c r="IVW264" s="82"/>
      <c r="IVX264" s="82"/>
      <c r="IVY264" s="82"/>
      <c r="IVZ264" s="82"/>
      <c r="IWA264" s="82"/>
      <c r="IWB264" s="82"/>
      <c r="IWC264" s="82"/>
      <c r="IWD264" s="82"/>
      <c r="IWE264" s="82"/>
      <c r="IWF264" s="82"/>
      <c r="IWG264" s="82"/>
      <c r="IWH264" s="82"/>
      <c r="IWI264" s="82"/>
      <c r="IWJ264" s="82"/>
      <c r="IWK264" s="82"/>
      <c r="IWL264" s="82"/>
      <c r="IWM264" s="82"/>
      <c r="IWN264" s="82"/>
      <c r="IWO264" s="82"/>
      <c r="IWP264" s="82"/>
      <c r="IWQ264" s="82"/>
      <c r="IWR264" s="82"/>
      <c r="IWS264" s="82"/>
      <c r="IWT264" s="82"/>
      <c r="IWU264" s="82"/>
      <c r="IWV264" s="82"/>
      <c r="IWW264" s="82"/>
      <c r="IWX264" s="82"/>
      <c r="IWY264" s="82"/>
      <c r="IWZ264" s="82"/>
      <c r="IXA264" s="82"/>
      <c r="IXB264" s="82"/>
      <c r="IXC264" s="82"/>
      <c r="IXD264" s="82"/>
      <c r="IXE264" s="82"/>
      <c r="IXF264" s="82"/>
      <c r="IXG264" s="82"/>
      <c r="IXH264" s="82"/>
      <c r="IXI264" s="82"/>
      <c r="IXJ264" s="82"/>
      <c r="IXK264" s="82"/>
      <c r="IXL264" s="82"/>
      <c r="IXM264" s="82"/>
      <c r="IXN264" s="82"/>
      <c r="IXO264" s="82"/>
      <c r="IXP264" s="82"/>
      <c r="IXQ264" s="82"/>
      <c r="IXR264" s="82"/>
      <c r="IXS264" s="82"/>
      <c r="IXT264" s="82"/>
      <c r="IXU264" s="82"/>
      <c r="IXV264" s="82"/>
      <c r="IXW264" s="82"/>
      <c r="IXX264" s="82"/>
      <c r="IXY264" s="82"/>
      <c r="IXZ264" s="82"/>
      <c r="IYA264" s="82"/>
      <c r="IYB264" s="82"/>
      <c r="IYC264" s="82"/>
      <c r="IYD264" s="82"/>
      <c r="IYE264" s="82"/>
      <c r="IYF264" s="82"/>
      <c r="IYG264" s="82"/>
      <c r="IYH264" s="82"/>
      <c r="IYI264" s="82"/>
      <c r="IYJ264" s="82"/>
      <c r="IYK264" s="82"/>
      <c r="IYL264" s="82"/>
      <c r="IYM264" s="82"/>
      <c r="IYN264" s="82"/>
      <c r="IYO264" s="82"/>
      <c r="IYP264" s="82"/>
      <c r="IYQ264" s="82"/>
      <c r="IYR264" s="82"/>
      <c r="IYS264" s="82"/>
      <c r="IYT264" s="82"/>
      <c r="IYU264" s="82"/>
      <c r="IYV264" s="82"/>
      <c r="IYW264" s="82"/>
      <c r="IYX264" s="82"/>
      <c r="IYY264" s="82"/>
      <c r="IYZ264" s="82"/>
      <c r="IZA264" s="82"/>
      <c r="IZB264" s="82"/>
      <c r="IZC264" s="82"/>
      <c r="IZD264" s="82"/>
      <c r="IZE264" s="82"/>
      <c r="IZF264" s="82"/>
      <c r="IZG264" s="82"/>
      <c r="IZH264" s="82"/>
      <c r="IZI264" s="82"/>
      <c r="IZJ264" s="82"/>
      <c r="IZK264" s="82"/>
      <c r="IZL264" s="82"/>
      <c r="IZM264" s="82"/>
      <c r="IZN264" s="82"/>
      <c r="IZO264" s="82"/>
      <c r="IZP264" s="82"/>
      <c r="IZQ264" s="82"/>
      <c r="IZR264" s="82"/>
      <c r="IZS264" s="82"/>
      <c r="IZT264" s="82"/>
      <c r="IZU264" s="82"/>
      <c r="IZV264" s="82"/>
      <c r="IZW264" s="82"/>
      <c r="IZX264" s="82"/>
      <c r="IZY264" s="82"/>
      <c r="IZZ264" s="82"/>
      <c r="JAA264" s="82"/>
      <c r="JAB264" s="82"/>
      <c r="JAC264" s="82"/>
      <c r="JAD264" s="82"/>
      <c r="JAE264" s="82"/>
      <c r="JAF264" s="82"/>
      <c r="JAG264" s="82"/>
      <c r="JAH264" s="82"/>
      <c r="JAI264" s="82"/>
      <c r="JAJ264" s="82"/>
      <c r="JAK264" s="82"/>
      <c r="JAL264" s="82"/>
      <c r="JAM264" s="82"/>
      <c r="JAN264" s="82"/>
      <c r="JAO264" s="82"/>
      <c r="JAP264" s="82"/>
      <c r="JAQ264" s="82"/>
      <c r="JAR264" s="82"/>
      <c r="JAS264" s="82"/>
      <c r="JAT264" s="82"/>
      <c r="JAU264" s="82"/>
      <c r="JAV264" s="82"/>
      <c r="JAW264" s="82"/>
      <c r="JAX264" s="82"/>
      <c r="JAY264" s="82"/>
      <c r="JAZ264" s="82"/>
      <c r="JBA264" s="82"/>
      <c r="JBB264" s="82"/>
      <c r="JBC264" s="82"/>
      <c r="JBD264" s="82"/>
      <c r="JBE264" s="82"/>
      <c r="JBF264" s="82"/>
      <c r="JBG264" s="82"/>
      <c r="JBH264" s="82"/>
      <c r="JBI264" s="82"/>
      <c r="JBJ264" s="82"/>
      <c r="JBK264" s="82"/>
      <c r="JBL264" s="82"/>
      <c r="JBM264" s="82"/>
      <c r="JBN264" s="82"/>
      <c r="JBO264" s="82"/>
      <c r="JBP264" s="82"/>
      <c r="JBQ264" s="82"/>
      <c r="JBR264" s="82"/>
      <c r="JBS264" s="82"/>
      <c r="JBT264" s="82"/>
      <c r="JBU264" s="82"/>
      <c r="JBV264" s="82"/>
      <c r="JBW264" s="82"/>
      <c r="JBX264" s="82"/>
      <c r="JBY264" s="82"/>
      <c r="JBZ264" s="82"/>
      <c r="JCA264" s="82"/>
      <c r="JCB264" s="82"/>
      <c r="JCC264" s="82"/>
      <c r="JCD264" s="82"/>
      <c r="JCE264" s="82"/>
      <c r="JCF264" s="82"/>
      <c r="JCG264" s="82"/>
      <c r="JCH264" s="82"/>
      <c r="JCI264" s="82"/>
      <c r="JCJ264" s="82"/>
      <c r="JCK264" s="82"/>
      <c r="JCL264" s="82"/>
      <c r="JCM264" s="82"/>
      <c r="JCN264" s="82"/>
      <c r="JCO264" s="82"/>
      <c r="JCP264" s="82"/>
      <c r="JCQ264" s="82"/>
      <c r="JCR264" s="82"/>
      <c r="JCS264" s="82"/>
      <c r="JCT264" s="82"/>
      <c r="JCU264" s="82"/>
      <c r="JCV264" s="82"/>
      <c r="JCW264" s="82"/>
      <c r="JCX264" s="82"/>
      <c r="JCY264" s="82"/>
      <c r="JCZ264" s="82"/>
      <c r="JDA264" s="82"/>
      <c r="JDB264" s="82"/>
      <c r="JDC264" s="82"/>
      <c r="JDD264" s="82"/>
      <c r="JDE264" s="82"/>
      <c r="JDF264" s="82"/>
      <c r="JDG264" s="82"/>
      <c r="JDH264" s="82"/>
      <c r="JDI264" s="82"/>
      <c r="JDJ264" s="82"/>
      <c r="JDK264" s="82"/>
      <c r="JDL264" s="82"/>
      <c r="JDM264" s="82"/>
      <c r="JDN264" s="82"/>
      <c r="JDO264" s="82"/>
      <c r="JDP264" s="82"/>
      <c r="JDQ264" s="82"/>
      <c r="JDR264" s="82"/>
      <c r="JDS264" s="82"/>
      <c r="JDT264" s="82"/>
      <c r="JDU264" s="82"/>
      <c r="JDV264" s="82"/>
      <c r="JDW264" s="82"/>
      <c r="JDX264" s="82"/>
      <c r="JDY264" s="82"/>
      <c r="JDZ264" s="82"/>
      <c r="JEA264" s="82"/>
      <c r="JEB264" s="82"/>
      <c r="JEC264" s="82"/>
      <c r="JED264" s="82"/>
      <c r="JEE264" s="82"/>
      <c r="JEF264" s="82"/>
      <c r="JEG264" s="82"/>
      <c r="JEH264" s="82"/>
      <c r="JEI264" s="82"/>
      <c r="JEJ264" s="82"/>
      <c r="JEK264" s="82"/>
      <c r="JEL264" s="82"/>
      <c r="JEM264" s="82"/>
      <c r="JEN264" s="82"/>
      <c r="JEO264" s="82"/>
      <c r="JEP264" s="82"/>
      <c r="JEQ264" s="82"/>
      <c r="JER264" s="82"/>
      <c r="JES264" s="82"/>
      <c r="JET264" s="82"/>
      <c r="JEU264" s="82"/>
      <c r="JEV264" s="82"/>
      <c r="JEW264" s="82"/>
      <c r="JEX264" s="82"/>
      <c r="JEY264" s="82"/>
      <c r="JEZ264" s="82"/>
      <c r="JFA264" s="82"/>
      <c r="JFB264" s="82"/>
      <c r="JFC264" s="82"/>
      <c r="JFD264" s="82"/>
      <c r="JFE264" s="82"/>
      <c r="JFF264" s="82"/>
      <c r="JFG264" s="82"/>
      <c r="JFH264" s="82"/>
      <c r="JFI264" s="82"/>
      <c r="JFJ264" s="82"/>
      <c r="JFK264" s="82"/>
      <c r="JFL264" s="82"/>
      <c r="JFM264" s="82"/>
      <c r="JFN264" s="82"/>
      <c r="JFO264" s="82"/>
      <c r="JFP264" s="82"/>
      <c r="JFQ264" s="82"/>
      <c r="JFR264" s="82"/>
      <c r="JFS264" s="82"/>
      <c r="JFT264" s="82"/>
      <c r="JFU264" s="82"/>
      <c r="JFV264" s="82"/>
      <c r="JFW264" s="82"/>
      <c r="JFX264" s="82"/>
      <c r="JFY264" s="82"/>
      <c r="JFZ264" s="82"/>
      <c r="JGA264" s="82"/>
      <c r="JGB264" s="82"/>
      <c r="JGC264" s="82"/>
      <c r="JGD264" s="82"/>
      <c r="JGE264" s="82"/>
      <c r="JGF264" s="82"/>
      <c r="JGG264" s="82"/>
      <c r="JGH264" s="82"/>
      <c r="JGI264" s="82"/>
      <c r="JGJ264" s="82"/>
      <c r="JGK264" s="82"/>
      <c r="JGL264" s="82"/>
      <c r="JGM264" s="82"/>
      <c r="JGN264" s="82"/>
      <c r="JGO264" s="82"/>
      <c r="JGP264" s="82"/>
      <c r="JGQ264" s="82"/>
      <c r="JGR264" s="82"/>
      <c r="JGS264" s="82"/>
      <c r="JGT264" s="82"/>
      <c r="JGU264" s="82"/>
      <c r="JGV264" s="82"/>
      <c r="JGW264" s="82"/>
      <c r="JGX264" s="82"/>
      <c r="JGY264" s="82"/>
      <c r="JGZ264" s="82"/>
      <c r="JHA264" s="82"/>
      <c r="JHB264" s="82"/>
      <c r="JHC264" s="82"/>
      <c r="JHD264" s="82"/>
      <c r="JHE264" s="82"/>
      <c r="JHF264" s="82"/>
      <c r="JHG264" s="82"/>
      <c r="JHH264" s="82"/>
      <c r="JHI264" s="82"/>
      <c r="JHJ264" s="82"/>
      <c r="JHK264" s="82"/>
      <c r="JHL264" s="82"/>
      <c r="JHM264" s="82"/>
      <c r="JHN264" s="82"/>
      <c r="JHO264" s="82"/>
      <c r="JHP264" s="82"/>
      <c r="JHQ264" s="82"/>
      <c r="JHR264" s="82"/>
      <c r="JHS264" s="82"/>
      <c r="JHT264" s="82"/>
      <c r="JHU264" s="82"/>
      <c r="JHV264" s="82"/>
      <c r="JHW264" s="82"/>
      <c r="JHX264" s="82"/>
      <c r="JHY264" s="82"/>
      <c r="JHZ264" s="82"/>
      <c r="JIA264" s="82"/>
      <c r="JIB264" s="82"/>
      <c r="JIC264" s="82"/>
      <c r="JID264" s="82"/>
      <c r="JIE264" s="82"/>
      <c r="JIF264" s="82"/>
      <c r="JIG264" s="82"/>
      <c r="JIH264" s="82"/>
      <c r="JII264" s="82"/>
      <c r="JIJ264" s="82"/>
      <c r="JIK264" s="82"/>
      <c r="JIL264" s="82"/>
      <c r="JIM264" s="82"/>
      <c r="JIN264" s="82"/>
      <c r="JIO264" s="82"/>
      <c r="JIP264" s="82"/>
      <c r="JIQ264" s="82"/>
      <c r="JIR264" s="82"/>
      <c r="JIS264" s="82"/>
      <c r="JIT264" s="82"/>
      <c r="JIU264" s="82"/>
      <c r="JIV264" s="82"/>
      <c r="JIW264" s="82"/>
      <c r="JIX264" s="82"/>
      <c r="JIY264" s="82"/>
      <c r="JIZ264" s="82"/>
      <c r="JJA264" s="82"/>
      <c r="JJB264" s="82"/>
      <c r="JJC264" s="82"/>
      <c r="JJD264" s="82"/>
      <c r="JJE264" s="82"/>
      <c r="JJF264" s="82"/>
      <c r="JJG264" s="82"/>
      <c r="JJH264" s="82"/>
      <c r="JJI264" s="82"/>
      <c r="JJJ264" s="82"/>
      <c r="JJK264" s="82"/>
      <c r="JJL264" s="82"/>
      <c r="JJM264" s="82"/>
      <c r="JJN264" s="82"/>
      <c r="JJO264" s="82"/>
      <c r="JJP264" s="82"/>
      <c r="JJQ264" s="82"/>
      <c r="JJR264" s="82"/>
      <c r="JJS264" s="82"/>
      <c r="JJT264" s="82"/>
      <c r="JJU264" s="82"/>
      <c r="JJV264" s="82"/>
      <c r="JJW264" s="82"/>
      <c r="JJX264" s="82"/>
      <c r="JJY264" s="82"/>
      <c r="JJZ264" s="82"/>
      <c r="JKA264" s="82"/>
      <c r="JKB264" s="82"/>
      <c r="JKC264" s="82"/>
      <c r="JKD264" s="82"/>
      <c r="JKE264" s="82"/>
      <c r="JKF264" s="82"/>
      <c r="JKG264" s="82"/>
      <c r="JKH264" s="82"/>
      <c r="JKI264" s="82"/>
      <c r="JKJ264" s="82"/>
      <c r="JKK264" s="82"/>
      <c r="JKL264" s="82"/>
      <c r="JKM264" s="82"/>
      <c r="JKN264" s="82"/>
      <c r="JKO264" s="82"/>
      <c r="JKP264" s="82"/>
      <c r="JKQ264" s="82"/>
      <c r="JKR264" s="82"/>
      <c r="JKS264" s="82"/>
      <c r="JKT264" s="82"/>
      <c r="JKU264" s="82"/>
      <c r="JKV264" s="82"/>
      <c r="JKW264" s="82"/>
      <c r="JKX264" s="82"/>
      <c r="JKY264" s="82"/>
      <c r="JKZ264" s="82"/>
      <c r="JLA264" s="82"/>
      <c r="JLB264" s="82"/>
      <c r="JLC264" s="82"/>
      <c r="JLD264" s="82"/>
      <c r="JLE264" s="82"/>
      <c r="JLF264" s="82"/>
      <c r="JLG264" s="82"/>
      <c r="JLH264" s="82"/>
      <c r="JLI264" s="82"/>
      <c r="JLJ264" s="82"/>
      <c r="JLK264" s="82"/>
      <c r="JLL264" s="82"/>
      <c r="JLM264" s="82"/>
      <c r="JLN264" s="82"/>
      <c r="JLO264" s="82"/>
      <c r="JLP264" s="82"/>
      <c r="JLQ264" s="82"/>
      <c r="JLR264" s="82"/>
      <c r="JLS264" s="82"/>
      <c r="JLT264" s="82"/>
      <c r="JLU264" s="82"/>
      <c r="JLV264" s="82"/>
      <c r="JLW264" s="82"/>
      <c r="JLX264" s="82"/>
      <c r="JLY264" s="82"/>
      <c r="JLZ264" s="82"/>
      <c r="JMA264" s="82"/>
      <c r="JMB264" s="82"/>
      <c r="JMC264" s="82"/>
      <c r="JMD264" s="82"/>
      <c r="JME264" s="82"/>
      <c r="JMF264" s="82"/>
      <c r="JMG264" s="82"/>
      <c r="JMH264" s="82"/>
      <c r="JMI264" s="82"/>
      <c r="JMJ264" s="82"/>
      <c r="JMK264" s="82"/>
      <c r="JML264" s="82"/>
      <c r="JMM264" s="82"/>
      <c r="JMN264" s="82"/>
      <c r="JMO264" s="82"/>
      <c r="JMP264" s="82"/>
      <c r="JMQ264" s="82"/>
      <c r="JMR264" s="82"/>
      <c r="JMS264" s="82"/>
      <c r="JMT264" s="82"/>
      <c r="JMU264" s="82"/>
      <c r="JMV264" s="82"/>
      <c r="JMW264" s="82"/>
      <c r="JMX264" s="82"/>
      <c r="JMY264" s="82"/>
      <c r="JMZ264" s="82"/>
      <c r="JNA264" s="82"/>
      <c r="JNB264" s="82"/>
      <c r="JNC264" s="82"/>
      <c r="JND264" s="82"/>
      <c r="JNE264" s="82"/>
      <c r="JNF264" s="82"/>
      <c r="JNG264" s="82"/>
      <c r="JNH264" s="82"/>
      <c r="JNI264" s="82"/>
      <c r="JNJ264" s="82"/>
      <c r="JNK264" s="82"/>
      <c r="JNL264" s="82"/>
      <c r="JNM264" s="82"/>
      <c r="JNN264" s="82"/>
      <c r="JNO264" s="82"/>
      <c r="JNP264" s="82"/>
      <c r="JNQ264" s="82"/>
      <c r="JNR264" s="82"/>
      <c r="JNS264" s="82"/>
      <c r="JNT264" s="82"/>
      <c r="JNU264" s="82"/>
      <c r="JNV264" s="82"/>
      <c r="JNW264" s="82"/>
      <c r="JNX264" s="82"/>
      <c r="JNY264" s="82"/>
      <c r="JNZ264" s="82"/>
      <c r="JOA264" s="82"/>
      <c r="JOB264" s="82"/>
      <c r="JOC264" s="82"/>
      <c r="JOD264" s="82"/>
      <c r="JOE264" s="82"/>
      <c r="JOF264" s="82"/>
      <c r="JOG264" s="82"/>
      <c r="JOH264" s="82"/>
      <c r="JOI264" s="82"/>
      <c r="JOJ264" s="82"/>
      <c r="JOK264" s="82"/>
      <c r="JOL264" s="82"/>
      <c r="JOM264" s="82"/>
      <c r="JON264" s="82"/>
      <c r="JOO264" s="82"/>
      <c r="JOP264" s="82"/>
      <c r="JOQ264" s="82"/>
      <c r="JOR264" s="82"/>
      <c r="JOS264" s="82"/>
      <c r="JOT264" s="82"/>
      <c r="JOU264" s="82"/>
      <c r="JOV264" s="82"/>
      <c r="JOW264" s="82"/>
      <c r="JOX264" s="82"/>
      <c r="JOY264" s="82"/>
      <c r="JOZ264" s="82"/>
      <c r="JPA264" s="82"/>
      <c r="JPB264" s="82"/>
      <c r="JPC264" s="82"/>
      <c r="JPD264" s="82"/>
      <c r="JPE264" s="82"/>
      <c r="JPF264" s="82"/>
      <c r="JPG264" s="82"/>
      <c r="JPH264" s="82"/>
      <c r="JPI264" s="82"/>
      <c r="JPJ264" s="82"/>
      <c r="JPK264" s="82"/>
      <c r="JPL264" s="82"/>
      <c r="JPM264" s="82"/>
      <c r="JPN264" s="82"/>
      <c r="JPO264" s="82"/>
      <c r="JPP264" s="82"/>
      <c r="JPQ264" s="82"/>
      <c r="JPR264" s="82"/>
      <c r="JPS264" s="82"/>
      <c r="JPT264" s="82"/>
      <c r="JPU264" s="82"/>
      <c r="JPV264" s="82"/>
      <c r="JPW264" s="82"/>
      <c r="JPX264" s="82"/>
      <c r="JPY264" s="82"/>
      <c r="JPZ264" s="82"/>
      <c r="JQA264" s="82"/>
      <c r="JQB264" s="82"/>
      <c r="JQC264" s="82"/>
      <c r="JQD264" s="82"/>
      <c r="JQE264" s="82"/>
      <c r="JQF264" s="82"/>
      <c r="JQG264" s="82"/>
      <c r="JQH264" s="82"/>
      <c r="JQI264" s="82"/>
      <c r="JQJ264" s="82"/>
      <c r="JQK264" s="82"/>
      <c r="JQL264" s="82"/>
      <c r="JQM264" s="82"/>
      <c r="JQN264" s="82"/>
      <c r="JQO264" s="82"/>
      <c r="JQP264" s="82"/>
      <c r="JQQ264" s="82"/>
      <c r="JQR264" s="82"/>
      <c r="JQS264" s="82"/>
      <c r="JQT264" s="82"/>
      <c r="JQU264" s="82"/>
      <c r="JQV264" s="82"/>
      <c r="JQW264" s="82"/>
      <c r="JQX264" s="82"/>
      <c r="JQY264" s="82"/>
      <c r="JQZ264" s="82"/>
      <c r="JRA264" s="82"/>
      <c r="JRB264" s="82"/>
      <c r="JRC264" s="82"/>
      <c r="JRD264" s="82"/>
      <c r="JRE264" s="82"/>
      <c r="JRF264" s="82"/>
      <c r="JRG264" s="82"/>
      <c r="JRH264" s="82"/>
      <c r="JRI264" s="82"/>
      <c r="JRJ264" s="82"/>
      <c r="JRK264" s="82"/>
      <c r="JRL264" s="82"/>
      <c r="JRM264" s="82"/>
      <c r="JRN264" s="82"/>
      <c r="JRO264" s="82"/>
      <c r="JRP264" s="82"/>
      <c r="JRQ264" s="82"/>
      <c r="JRR264" s="82"/>
      <c r="JRS264" s="82"/>
      <c r="JRT264" s="82"/>
      <c r="JRU264" s="82"/>
      <c r="JRV264" s="82"/>
      <c r="JRW264" s="82"/>
      <c r="JRX264" s="82"/>
      <c r="JRY264" s="82"/>
      <c r="JRZ264" s="82"/>
      <c r="JSA264" s="82"/>
      <c r="JSB264" s="82"/>
      <c r="JSC264" s="82"/>
      <c r="JSD264" s="82"/>
      <c r="JSE264" s="82"/>
      <c r="JSF264" s="82"/>
      <c r="JSG264" s="82"/>
      <c r="JSH264" s="82"/>
      <c r="JSI264" s="82"/>
      <c r="JSJ264" s="82"/>
      <c r="JSK264" s="82"/>
      <c r="JSL264" s="82"/>
      <c r="JSM264" s="82"/>
      <c r="JSN264" s="82"/>
      <c r="JSO264" s="82"/>
      <c r="JSP264" s="82"/>
      <c r="JSQ264" s="82"/>
      <c r="JSR264" s="82"/>
      <c r="JSS264" s="82"/>
      <c r="JST264" s="82"/>
      <c r="JSU264" s="82"/>
      <c r="JSV264" s="82"/>
      <c r="JSW264" s="82"/>
      <c r="JSX264" s="82"/>
      <c r="JSY264" s="82"/>
      <c r="JSZ264" s="82"/>
      <c r="JTA264" s="82"/>
      <c r="JTB264" s="82"/>
      <c r="JTC264" s="82"/>
      <c r="JTD264" s="82"/>
      <c r="JTE264" s="82"/>
      <c r="JTF264" s="82"/>
      <c r="JTG264" s="82"/>
      <c r="JTH264" s="82"/>
      <c r="JTI264" s="82"/>
      <c r="JTJ264" s="82"/>
      <c r="JTK264" s="82"/>
      <c r="JTL264" s="82"/>
      <c r="JTM264" s="82"/>
      <c r="JTN264" s="82"/>
      <c r="JTO264" s="82"/>
      <c r="JTP264" s="82"/>
      <c r="JTQ264" s="82"/>
      <c r="JTR264" s="82"/>
      <c r="JTS264" s="82"/>
      <c r="JTT264" s="82"/>
      <c r="JTU264" s="82"/>
      <c r="JTV264" s="82"/>
      <c r="JTW264" s="82"/>
      <c r="JTX264" s="82"/>
      <c r="JTY264" s="82"/>
      <c r="JTZ264" s="82"/>
      <c r="JUA264" s="82"/>
      <c r="JUB264" s="82"/>
      <c r="JUC264" s="82"/>
      <c r="JUD264" s="82"/>
      <c r="JUE264" s="82"/>
      <c r="JUF264" s="82"/>
      <c r="JUG264" s="82"/>
      <c r="JUH264" s="82"/>
      <c r="JUI264" s="82"/>
      <c r="JUJ264" s="82"/>
      <c r="JUK264" s="82"/>
      <c r="JUL264" s="82"/>
      <c r="JUM264" s="82"/>
      <c r="JUN264" s="82"/>
      <c r="JUO264" s="82"/>
      <c r="JUP264" s="82"/>
      <c r="JUQ264" s="82"/>
      <c r="JUR264" s="82"/>
      <c r="JUS264" s="82"/>
      <c r="JUT264" s="82"/>
      <c r="JUU264" s="82"/>
      <c r="JUV264" s="82"/>
      <c r="JUW264" s="82"/>
      <c r="JUX264" s="82"/>
      <c r="JUY264" s="82"/>
      <c r="JUZ264" s="82"/>
      <c r="JVA264" s="82"/>
      <c r="JVB264" s="82"/>
      <c r="JVC264" s="82"/>
      <c r="JVD264" s="82"/>
      <c r="JVE264" s="82"/>
      <c r="JVF264" s="82"/>
      <c r="JVG264" s="82"/>
      <c r="JVH264" s="82"/>
      <c r="JVI264" s="82"/>
      <c r="JVJ264" s="82"/>
      <c r="JVK264" s="82"/>
      <c r="JVL264" s="82"/>
      <c r="JVM264" s="82"/>
      <c r="JVN264" s="82"/>
      <c r="JVO264" s="82"/>
      <c r="JVP264" s="82"/>
      <c r="JVQ264" s="82"/>
      <c r="JVR264" s="82"/>
      <c r="JVS264" s="82"/>
      <c r="JVT264" s="82"/>
      <c r="JVU264" s="82"/>
      <c r="JVV264" s="82"/>
      <c r="JVW264" s="82"/>
      <c r="JVX264" s="82"/>
      <c r="JVY264" s="82"/>
      <c r="JVZ264" s="82"/>
      <c r="JWA264" s="82"/>
      <c r="JWB264" s="82"/>
      <c r="JWC264" s="82"/>
      <c r="JWD264" s="82"/>
      <c r="JWE264" s="82"/>
      <c r="JWF264" s="82"/>
      <c r="JWG264" s="82"/>
      <c r="JWH264" s="82"/>
      <c r="JWI264" s="82"/>
      <c r="JWJ264" s="82"/>
      <c r="JWK264" s="82"/>
      <c r="JWL264" s="82"/>
      <c r="JWM264" s="82"/>
      <c r="JWN264" s="82"/>
      <c r="JWO264" s="82"/>
      <c r="JWP264" s="82"/>
      <c r="JWQ264" s="82"/>
      <c r="JWR264" s="82"/>
      <c r="JWS264" s="82"/>
      <c r="JWT264" s="82"/>
      <c r="JWU264" s="82"/>
      <c r="JWV264" s="82"/>
      <c r="JWW264" s="82"/>
      <c r="JWX264" s="82"/>
      <c r="JWY264" s="82"/>
      <c r="JWZ264" s="82"/>
      <c r="JXA264" s="82"/>
      <c r="JXB264" s="82"/>
      <c r="JXC264" s="82"/>
      <c r="JXD264" s="82"/>
      <c r="JXE264" s="82"/>
      <c r="JXF264" s="82"/>
      <c r="JXG264" s="82"/>
      <c r="JXH264" s="82"/>
      <c r="JXI264" s="82"/>
      <c r="JXJ264" s="82"/>
      <c r="JXK264" s="82"/>
      <c r="JXL264" s="82"/>
      <c r="JXM264" s="82"/>
      <c r="JXN264" s="82"/>
      <c r="JXO264" s="82"/>
      <c r="JXP264" s="82"/>
      <c r="JXQ264" s="82"/>
      <c r="JXR264" s="82"/>
      <c r="JXS264" s="82"/>
      <c r="JXT264" s="82"/>
      <c r="JXU264" s="82"/>
      <c r="JXV264" s="82"/>
      <c r="JXW264" s="82"/>
      <c r="JXX264" s="82"/>
      <c r="JXY264" s="82"/>
      <c r="JXZ264" s="82"/>
      <c r="JYA264" s="82"/>
      <c r="JYB264" s="82"/>
      <c r="JYC264" s="82"/>
      <c r="JYD264" s="82"/>
      <c r="JYE264" s="82"/>
      <c r="JYF264" s="82"/>
      <c r="JYG264" s="82"/>
      <c r="JYH264" s="82"/>
      <c r="JYI264" s="82"/>
      <c r="JYJ264" s="82"/>
      <c r="JYK264" s="82"/>
      <c r="JYL264" s="82"/>
      <c r="JYM264" s="82"/>
      <c r="JYN264" s="82"/>
      <c r="JYO264" s="82"/>
      <c r="JYP264" s="82"/>
      <c r="JYQ264" s="82"/>
      <c r="JYR264" s="82"/>
      <c r="JYS264" s="82"/>
      <c r="JYT264" s="82"/>
      <c r="JYU264" s="82"/>
      <c r="JYV264" s="82"/>
      <c r="JYW264" s="82"/>
      <c r="JYX264" s="82"/>
      <c r="JYY264" s="82"/>
      <c r="JYZ264" s="82"/>
      <c r="JZA264" s="82"/>
      <c r="JZB264" s="82"/>
      <c r="JZC264" s="82"/>
      <c r="JZD264" s="82"/>
      <c r="JZE264" s="82"/>
      <c r="JZF264" s="82"/>
      <c r="JZG264" s="82"/>
      <c r="JZH264" s="82"/>
      <c r="JZI264" s="82"/>
      <c r="JZJ264" s="82"/>
      <c r="JZK264" s="82"/>
      <c r="JZL264" s="82"/>
      <c r="JZM264" s="82"/>
      <c r="JZN264" s="82"/>
      <c r="JZO264" s="82"/>
      <c r="JZP264" s="82"/>
      <c r="JZQ264" s="82"/>
      <c r="JZR264" s="82"/>
      <c r="JZS264" s="82"/>
      <c r="JZT264" s="82"/>
      <c r="JZU264" s="82"/>
      <c r="JZV264" s="82"/>
      <c r="JZW264" s="82"/>
      <c r="JZX264" s="82"/>
      <c r="JZY264" s="82"/>
      <c r="JZZ264" s="82"/>
      <c r="KAA264" s="82"/>
      <c r="KAB264" s="82"/>
      <c r="KAC264" s="82"/>
      <c r="KAD264" s="82"/>
      <c r="KAE264" s="82"/>
      <c r="KAF264" s="82"/>
      <c r="KAG264" s="82"/>
      <c r="KAH264" s="82"/>
      <c r="KAI264" s="82"/>
      <c r="KAJ264" s="82"/>
      <c r="KAK264" s="82"/>
      <c r="KAL264" s="82"/>
      <c r="KAM264" s="82"/>
      <c r="KAN264" s="82"/>
      <c r="KAO264" s="82"/>
      <c r="KAP264" s="82"/>
      <c r="KAQ264" s="82"/>
      <c r="KAR264" s="82"/>
      <c r="KAS264" s="82"/>
      <c r="KAT264" s="82"/>
      <c r="KAU264" s="82"/>
      <c r="KAV264" s="82"/>
      <c r="KAW264" s="82"/>
      <c r="KAX264" s="82"/>
      <c r="KAY264" s="82"/>
      <c r="KAZ264" s="82"/>
      <c r="KBA264" s="82"/>
      <c r="KBB264" s="82"/>
      <c r="KBC264" s="82"/>
      <c r="KBD264" s="82"/>
      <c r="KBE264" s="82"/>
      <c r="KBF264" s="82"/>
      <c r="KBG264" s="82"/>
      <c r="KBH264" s="82"/>
      <c r="KBI264" s="82"/>
      <c r="KBJ264" s="82"/>
      <c r="KBK264" s="82"/>
      <c r="KBL264" s="82"/>
      <c r="KBM264" s="82"/>
      <c r="KBN264" s="82"/>
      <c r="KBO264" s="82"/>
      <c r="KBP264" s="82"/>
      <c r="KBQ264" s="82"/>
      <c r="KBR264" s="82"/>
      <c r="KBS264" s="82"/>
      <c r="KBT264" s="82"/>
      <c r="KBU264" s="82"/>
      <c r="KBV264" s="82"/>
      <c r="KBW264" s="82"/>
      <c r="KBX264" s="82"/>
      <c r="KBY264" s="82"/>
      <c r="KBZ264" s="82"/>
      <c r="KCA264" s="82"/>
      <c r="KCB264" s="82"/>
      <c r="KCC264" s="82"/>
      <c r="KCD264" s="82"/>
      <c r="KCE264" s="82"/>
      <c r="KCF264" s="82"/>
      <c r="KCG264" s="82"/>
      <c r="KCH264" s="82"/>
      <c r="KCI264" s="82"/>
      <c r="KCJ264" s="82"/>
      <c r="KCK264" s="82"/>
      <c r="KCL264" s="82"/>
      <c r="KCM264" s="82"/>
      <c r="KCN264" s="82"/>
      <c r="KCO264" s="82"/>
      <c r="KCP264" s="82"/>
      <c r="KCQ264" s="82"/>
      <c r="KCR264" s="82"/>
      <c r="KCS264" s="82"/>
      <c r="KCT264" s="82"/>
      <c r="KCU264" s="82"/>
      <c r="KCV264" s="82"/>
      <c r="KCW264" s="82"/>
      <c r="KCX264" s="82"/>
      <c r="KCY264" s="82"/>
      <c r="KCZ264" s="82"/>
      <c r="KDA264" s="82"/>
      <c r="KDB264" s="82"/>
      <c r="KDC264" s="82"/>
      <c r="KDD264" s="82"/>
      <c r="KDE264" s="82"/>
      <c r="KDF264" s="82"/>
      <c r="KDG264" s="82"/>
      <c r="KDH264" s="82"/>
      <c r="KDI264" s="82"/>
      <c r="KDJ264" s="82"/>
      <c r="KDK264" s="82"/>
      <c r="KDL264" s="82"/>
      <c r="KDM264" s="82"/>
      <c r="KDN264" s="82"/>
      <c r="KDO264" s="82"/>
      <c r="KDP264" s="82"/>
      <c r="KDQ264" s="82"/>
      <c r="KDR264" s="82"/>
      <c r="KDS264" s="82"/>
      <c r="KDT264" s="82"/>
      <c r="KDU264" s="82"/>
      <c r="KDV264" s="82"/>
      <c r="KDW264" s="82"/>
      <c r="KDX264" s="82"/>
      <c r="KDY264" s="82"/>
      <c r="KDZ264" s="82"/>
      <c r="KEA264" s="82"/>
      <c r="KEB264" s="82"/>
      <c r="KEC264" s="82"/>
      <c r="KED264" s="82"/>
      <c r="KEE264" s="82"/>
      <c r="KEF264" s="82"/>
      <c r="KEG264" s="82"/>
      <c r="KEH264" s="82"/>
      <c r="KEI264" s="82"/>
      <c r="KEJ264" s="82"/>
      <c r="KEK264" s="82"/>
      <c r="KEL264" s="82"/>
      <c r="KEM264" s="82"/>
      <c r="KEN264" s="82"/>
      <c r="KEO264" s="82"/>
      <c r="KEP264" s="82"/>
      <c r="KEQ264" s="82"/>
      <c r="KER264" s="82"/>
      <c r="KES264" s="82"/>
      <c r="KET264" s="82"/>
      <c r="KEU264" s="82"/>
      <c r="KEV264" s="82"/>
      <c r="KEW264" s="82"/>
      <c r="KEX264" s="82"/>
      <c r="KEY264" s="82"/>
      <c r="KEZ264" s="82"/>
      <c r="KFA264" s="82"/>
      <c r="KFB264" s="82"/>
      <c r="KFC264" s="82"/>
      <c r="KFD264" s="82"/>
      <c r="KFE264" s="82"/>
      <c r="KFF264" s="82"/>
      <c r="KFG264" s="82"/>
      <c r="KFH264" s="82"/>
      <c r="KFI264" s="82"/>
      <c r="KFJ264" s="82"/>
      <c r="KFK264" s="82"/>
      <c r="KFL264" s="82"/>
      <c r="KFM264" s="82"/>
      <c r="KFN264" s="82"/>
      <c r="KFO264" s="82"/>
      <c r="KFP264" s="82"/>
      <c r="KFQ264" s="82"/>
      <c r="KFR264" s="82"/>
      <c r="KFS264" s="82"/>
      <c r="KFT264" s="82"/>
      <c r="KFU264" s="82"/>
      <c r="KFV264" s="82"/>
      <c r="KFW264" s="82"/>
      <c r="KFX264" s="82"/>
      <c r="KFY264" s="82"/>
      <c r="KFZ264" s="82"/>
      <c r="KGA264" s="82"/>
      <c r="KGB264" s="82"/>
      <c r="KGC264" s="82"/>
      <c r="KGD264" s="82"/>
      <c r="KGE264" s="82"/>
      <c r="KGF264" s="82"/>
      <c r="KGG264" s="82"/>
      <c r="KGH264" s="82"/>
      <c r="KGI264" s="82"/>
      <c r="KGJ264" s="82"/>
      <c r="KGK264" s="82"/>
      <c r="KGL264" s="82"/>
      <c r="KGM264" s="82"/>
      <c r="KGN264" s="82"/>
      <c r="KGO264" s="82"/>
      <c r="KGP264" s="82"/>
      <c r="KGQ264" s="82"/>
      <c r="KGR264" s="82"/>
      <c r="KGS264" s="82"/>
      <c r="KGT264" s="82"/>
      <c r="KGU264" s="82"/>
      <c r="KGV264" s="82"/>
      <c r="KGW264" s="82"/>
      <c r="KGX264" s="82"/>
      <c r="KGY264" s="82"/>
      <c r="KGZ264" s="82"/>
      <c r="KHA264" s="82"/>
      <c r="KHB264" s="82"/>
      <c r="KHC264" s="82"/>
      <c r="KHD264" s="82"/>
      <c r="KHE264" s="82"/>
      <c r="KHF264" s="82"/>
      <c r="KHG264" s="82"/>
      <c r="KHH264" s="82"/>
      <c r="KHI264" s="82"/>
      <c r="KHJ264" s="82"/>
      <c r="KHK264" s="82"/>
      <c r="KHL264" s="82"/>
      <c r="KHM264" s="82"/>
      <c r="KHN264" s="82"/>
      <c r="KHO264" s="82"/>
      <c r="KHP264" s="82"/>
      <c r="KHQ264" s="82"/>
      <c r="KHR264" s="82"/>
      <c r="KHS264" s="82"/>
      <c r="KHT264" s="82"/>
      <c r="KHU264" s="82"/>
      <c r="KHV264" s="82"/>
      <c r="KHW264" s="82"/>
      <c r="KHX264" s="82"/>
      <c r="KHY264" s="82"/>
      <c r="KHZ264" s="82"/>
      <c r="KIA264" s="82"/>
      <c r="KIB264" s="82"/>
      <c r="KIC264" s="82"/>
      <c r="KID264" s="82"/>
      <c r="KIE264" s="82"/>
      <c r="KIF264" s="82"/>
      <c r="KIG264" s="82"/>
      <c r="KIH264" s="82"/>
      <c r="KII264" s="82"/>
      <c r="KIJ264" s="82"/>
      <c r="KIK264" s="82"/>
      <c r="KIL264" s="82"/>
      <c r="KIM264" s="82"/>
      <c r="KIN264" s="82"/>
      <c r="KIO264" s="82"/>
      <c r="KIP264" s="82"/>
      <c r="KIQ264" s="82"/>
      <c r="KIR264" s="82"/>
      <c r="KIS264" s="82"/>
      <c r="KIT264" s="82"/>
      <c r="KIU264" s="82"/>
      <c r="KIV264" s="82"/>
      <c r="KIW264" s="82"/>
      <c r="KIX264" s="82"/>
      <c r="KIY264" s="82"/>
      <c r="KIZ264" s="82"/>
      <c r="KJA264" s="82"/>
      <c r="KJB264" s="82"/>
      <c r="KJC264" s="82"/>
      <c r="KJD264" s="82"/>
      <c r="KJE264" s="82"/>
      <c r="KJF264" s="82"/>
      <c r="KJG264" s="82"/>
      <c r="KJH264" s="82"/>
      <c r="KJI264" s="82"/>
      <c r="KJJ264" s="82"/>
      <c r="KJK264" s="82"/>
      <c r="KJL264" s="82"/>
      <c r="KJM264" s="82"/>
      <c r="KJN264" s="82"/>
      <c r="KJO264" s="82"/>
      <c r="KJP264" s="82"/>
      <c r="KJQ264" s="82"/>
      <c r="KJR264" s="82"/>
      <c r="KJS264" s="82"/>
      <c r="KJT264" s="82"/>
      <c r="KJU264" s="82"/>
      <c r="KJV264" s="82"/>
      <c r="KJW264" s="82"/>
      <c r="KJX264" s="82"/>
      <c r="KJY264" s="82"/>
      <c r="KJZ264" s="82"/>
      <c r="KKA264" s="82"/>
      <c r="KKB264" s="82"/>
      <c r="KKC264" s="82"/>
      <c r="KKD264" s="82"/>
      <c r="KKE264" s="82"/>
      <c r="KKF264" s="82"/>
      <c r="KKG264" s="82"/>
      <c r="KKH264" s="82"/>
      <c r="KKI264" s="82"/>
      <c r="KKJ264" s="82"/>
      <c r="KKK264" s="82"/>
      <c r="KKL264" s="82"/>
      <c r="KKM264" s="82"/>
      <c r="KKN264" s="82"/>
      <c r="KKO264" s="82"/>
      <c r="KKP264" s="82"/>
      <c r="KKQ264" s="82"/>
      <c r="KKR264" s="82"/>
      <c r="KKS264" s="82"/>
      <c r="KKT264" s="82"/>
      <c r="KKU264" s="82"/>
      <c r="KKV264" s="82"/>
      <c r="KKW264" s="82"/>
      <c r="KKX264" s="82"/>
      <c r="KKY264" s="82"/>
      <c r="KKZ264" s="82"/>
      <c r="KLA264" s="82"/>
      <c r="KLB264" s="82"/>
      <c r="KLC264" s="82"/>
      <c r="KLD264" s="82"/>
      <c r="KLE264" s="82"/>
      <c r="KLF264" s="82"/>
      <c r="KLG264" s="82"/>
      <c r="KLH264" s="82"/>
      <c r="KLI264" s="82"/>
      <c r="KLJ264" s="82"/>
      <c r="KLK264" s="82"/>
      <c r="KLL264" s="82"/>
      <c r="KLM264" s="82"/>
      <c r="KLN264" s="82"/>
      <c r="KLO264" s="82"/>
      <c r="KLP264" s="82"/>
      <c r="KLQ264" s="82"/>
      <c r="KLR264" s="82"/>
      <c r="KLS264" s="82"/>
      <c r="KLT264" s="82"/>
      <c r="KLU264" s="82"/>
      <c r="KLV264" s="82"/>
      <c r="KLW264" s="82"/>
      <c r="KLX264" s="82"/>
      <c r="KLY264" s="82"/>
      <c r="KLZ264" s="82"/>
      <c r="KMA264" s="82"/>
      <c r="KMB264" s="82"/>
      <c r="KMC264" s="82"/>
      <c r="KMD264" s="82"/>
      <c r="KME264" s="82"/>
      <c r="KMF264" s="82"/>
      <c r="KMG264" s="82"/>
      <c r="KMH264" s="82"/>
      <c r="KMI264" s="82"/>
      <c r="KMJ264" s="82"/>
      <c r="KMK264" s="82"/>
      <c r="KML264" s="82"/>
      <c r="KMM264" s="82"/>
      <c r="KMN264" s="82"/>
      <c r="KMO264" s="82"/>
      <c r="KMP264" s="82"/>
      <c r="KMQ264" s="82"/>
      <c r="KMR264" s="82"/>
      <c r="KMS264" s="82"/>
      <c r="KMT264" s="82"/>
      <c r="KMU264" s="82"/>
      <c r="KMV264" s="82"/>
      <c r="KMW264" s="82"/>
      <c r="KMX264" s="82"/>
      <c r="KMY264" s="82"/>
      <c r="KMZ264" s="82"/>
      <c r="KNA264" s="82"/>
      <c r="KNB264" s="82"/>
      <c r="KNC264" s="82"/>
      <c r="KND264" s="82"/>
      <c r="KNE264" s="82"/>
      <c r="KNF264" s="82"/>
      <c r="KNG264" s="82"/>
      <c r="KNH264" s="82"/>
      <c r="KNI264" s="82"/>
      <c r="KNJ264" s="82"/>
      <c r="KNK264" s="82"/>
      <c r="KNL264" s="82"/>
      <c r="KNM264" s="82"/>
      <c r="KNN264" s="82"/>
      <c r="KNO264" s="82"/>
      <c r="KNP264" s="82"/>
      <c r="KNQ264" s="82"/>
      <c r="KNR264" s="82"/>
      <c r="KNS264" s="82"/>
      <c r="KNT264" s="82"/>
      <c r="KNU264" s="82"/>
      <c r="KNV264" s="82"/>
      <c r="KNW264" s="82"/>
      <c r="KNX264" s="82"/>
      <c r="KNY264" s="82"/>
      <c r="KNZ264" s="82"/>
      <c r="KOA264" s="82"/>
      <c r="KOB264" s="82"/>
      <c r="KOC264" s="82"/>
      <c r="KOD264" s="82"/>
      <c r="KOE264" s="82"/>
      <c r="KOF264" s="82"/>
      <c r="KOG264" s="82"/>
      <c r="KOH264" s="82"/>
      <c r="KOI264" s="82"/>
      <c r="KOJ264" s="82"/>
      <c r="KOK264" s="82"/>
      <c r="KOL264" s="82"/>
      <c r="KOM264" s="82"/>
      <c r="KON264" s="82"/>
      <c r="KOO264" s="82"/>
      <c r="KOP264" s="82"/>
      <c r="KOQ264" s="82"/>
      <c r="KOR264" s="82"/>
      <c r="KOS264" s="82"/>
      <c r="KOT264" s="82"/>
      <c r="KOU264" s="82"/>
      <c r="KOV264" s="82"/>
      <c r="KOW264" s="82"/>
      <c r="KOX264" s="82"/>
      <c r="KOY264" s="82"/>
      <c r="KOZ264" s="82"/>
      <c r="KPA264" s="82"/>
      <c r="KPB264" s="82"/>
      <c r="KPC264" s="82"/>
      <c r="KPD264" s="82"/>
      <c r="KPE264" s="82"/>
      <c r="KPF264" s="82"/>
      <c r="KPG264" s="82"/>
      <c r="KPH264" s="82"/>
      <c r="KPI264" s="82"/>
      <c r="KPJ264" s="82"/>
      <c r="KPK264" s="82"/>
      <c r="KPL264" s="82"/>
      <c r="KPM264" s="82"/>
      <c r="KPN264" s="82"/>
      <c r="KPO264" s="82"/>
      <c r="KPP264" s="82"/>
      <c r="KPQ264" s="82"/>
      <c r="KPR264" s="82"/>
      <c r="KPS264" s="82"/>
      <c r="KPT264" s="82"/>
      <c r="KPU264" s="82"/>
      <c r="KPV264" s="82"/>
      <c r="KPW264" s="82"/>
      <c r="KPX264" s="82"/>
      <c r="KPY264" s="82"/>
      <c r="KPZ264" s="82"/>
      <c r="KQA264" s="82"/>
      <c r="KQB264" s="82"/>
      <c r="KQC264" s="82"/>
      <c r="KQD264" s="82"/>
      <c r="KQE264" s="82"/>
      <c r="KQF264" s="82"/>
      <c r="KQG264" s="82"/>
      <c r="KQH264" s="82"/>
      <c r="KQI264" s="82"/>
      <c r="KQJ264" s="82"/>
      <c r="KQK264" s="82"/>
      <c r="KQL264" s="82"/>
      <c r="KQM264" s="82"/>
      <c r="KQN264" s="82"/>
      <c r="KQO264" s="82"/>
      <c r="KQP264" s="82"/>
      <c r="KQQ264" s="82"/>
      <c r="KQR264" s="82"/>
      <c r="KQS264" s="82"/>
      <c r="KQT264" s="82"/>
      <c r="KQU264" s="82"/>
      <c r="KQV264" s="82"/>
      <c r="KQW264" s="82"/>
      <c r="KQX264" s="82"/>
      <c r="KQY264" s="82"/>
      <c r="KQZ264" s="82"/>
      <c r="KRA264" s="82"/>
      <c r="KRB264" s="82"/>
      <c r="KRC264" s="82"/>
      <c r="KRD264" s="82"/>
      <c r="KRE264" s="82"/>
      <c r="KRF264" s="82"/>
      <c r="KRG264" s="82"/>
      <c r="KRH264" s="82"/>
      <c r="KRI264" s="82"/>
      <c r="KRJ264" s="82"/>
      <c r="KRK264" s="82"/>
      <c r="KRL264" s="82"/>
      <c r="KRM264" s="82"/>
      <c r="KRN264" s="82"/>
      <c r="KRO264" s="82"/>
      <c r="KRP264" s="82"/>
      <c r="KRQ264" s="82"/>
      <c r="KRR264" s="82"/>
      <c r="KRS264" s="82"/>
      <c r="KRT264" s="82"/>
      <c r="KRU264" s="82"/>
      <c r="KRV264" s="82"/>
      <c r="KRW264" s="82"/>
      <c r="KRX264" s="82"/>
      <c r="KRY264" s="82"/>
      <c r="KRZ264" s="82"/>
      <c r="KSA264" s="82"/>
      <c r="KSB264" s="82"/>
      <c r="KSC264" s="82"/>
      <c r="KSD264" s="82"/>
      <c r="KSE264" s="82"/>
      <c r="KSF264" s="82"/>
      <c r="KSG264" s="82"/>
      <c r="KSH264" s="82"/>
      <c r="KSI264" s="82"/>
      <c r="KSJ264" s="82"/>
      <c r="KSK264" s="82"/>
      <c r="KSL264" s="82"/>
      <c r="KSM264" s="82"/>
      <c r="KSN264" s="82"/>
      <c r="KSO264" s="82"/>
      <c r="KSP264" s="82"/>
      <c r="KSQ264" s="82"/>
      <c r="KSR264" s="82"/>
      <c r="KSS264" s="82"/>
      <c r="KST264" s="82"/>
      <c r="KSU264" s="82"/>
      <c r="KSV264" s="82"/>
      <c r="KSW264" s="82"/>
      <c r="KSX264" s="82"/>
      <c r="KSY264" s="82"/>
      <c r="KSZ264" s="82"/>
      <c r="KTA264" s="82"/>
      <c r="KTB264" s="82"/>
      <c r="KTC264" s="82"/>
      <c r="KTD264" s="82"/>
      <c r="KTE264" s="82"/>
      <c r="KTF264" s="82"/>
      <c r="KTG264" s="82"/>
      <c r="KTH264" s="82"/>
      <c r="KTI264" s="82"/>
      <c r="KTJ264" s="82"/>
      <c r="KTK264" s="82"/>
      <c r="KTL264" s="82"/>
      <c r="KTM264" s="82"/>
      <c r="KTN264" s="82"/>
      <c r="KTO264" s="82"/>
      <c r="KTP264" s="82"/>
      <c r="KTQ264" s="82"/>
      <c r="KTR264" s="82"/>
      <c r="KTS264" s="82"/>
      <c r="KTT264" s="82"/>
      <c r="KTU264" s="82"/>
      <c r="KTV264" s="82"/>
      <c r="KTW264" s="82"/>
      <c r="KTX264" s="82"/>
      <c r="KTY264" s="82"/>
      <c r="KTZ264" s="82"/>
      <c r="KUA264" s="82"/>
      <c r="KUB264" s="82"/>
      <c r="KUC264" s="82"/>
      <c r="KUD264" s="82"/>
      <c r="KUE264" s="82"/>
      <c r="KUF264" s="82"/>
      <c r="KUG264" s="82"/>
      <c r="KUH264" s="82"/>
      <c r="KUI264" s="82"/>
      <c r="KUJ264" s="82"/>
      <c r="KUK264" s="82"/>
      <c r="KUL264" s="82"/>
      <c r="KUM264" s="82"/>
      <c r="KUN264" s="82"/>
      <c r="KUO264" s="82"/>
      <c r="KUP264" s="82"/>
      <c r="KUQ264" s="82"/>
      <c r="KUR264" s="82"/>
      <c r="KUS264" s="82"/>
      <c r="KUT264" s="82"/>
      <c r="KUU264" s="82"/>
      <c r="KUV264" s="82"/>
      <c r="KUW264" s="82"/>
      <c r="KUX264" s="82"/>
      <c r="KUY264" s="82"/>
      <c r="KUZ264" s="82"/>
      <c r="KVA264" s="82"/>
      <c r="KVB264" s="82"/>
      <c r="KVC264" s="82"/>
      <c r="KVD264" s="82"/>
      <c r="KVE264" s="82"/>
      <c r="KVF264" s="82"/>
      <c r="KVG264" s="82"/>
      <c r="KVH264" s="82"/>
      <c r="KVI264" s="82"/>
      <c r="KVJ264" s="82"/>
      <c r="KVK264" s="82"/>
      <c r="KVL264" s="82"/>
      <c r="KVM264" s="82"/>
      <c r="KVN264" s="82"/>
      <c r="KVO264" s="82"/>
      <c r="KVP264" s="82"/>
      <c r="KVQ264" s="82"/>
      <c r="KVR264" s="82"/>
      <c r="KVS264" s="82"/>
      <c r="KVT264" s="82"/>
      <c r="KVU264" s="82"/>
      <c r="KVV264" s="82"/>
      <c r="KVW264" s="82"/>
      <c r="KVX264" s="82"/>
      <c r="KVY264" s="82"/>
      <c r="KVZ264" s="82"/>
      <c r="KWA264" s="82"/>
      <c r="KWB264" s="82"/>
      <c r="KWC264" s="82"/>
      <c r="KWD264" s="82"/>
      <c r="KWE264" s="82"/>
      <c r="KWF264" s="82"/>
      <c r="KWG264" s="82"/>
      <c r="KWH264" s="82"/>
      <c r="KWI264" s="82"/>
      <c r="KWJ264" s="82"/>
      <c r="KWK264" s="82"/>
      <c r="KWL264" s="82"/>
      <c r="KWM264" s="82"/>
      <c r="KWN264" s="82"/>
      <c r="KWO264" s="82"/>
      <c r="KWP264" s="82"/>
      <c r="KWQ264" s="82"/>
      <c r="KWR264" s="82"/>
      <c r="KWS264" s="82"/>
      <c r="KWT264" s="82"/>
      <c r="KWU264" s="82"/>
      <c r="KWV264" s="82"/>
      <c r="KWW264" s="82"/>
      <c r="KWX264" s="82"/>
      <c r="KWY264" s="82"/>
      <c r="KWZ264" s="82"/>
      <c r="KXA264" s="82"/>
      <c r="KXB264" s="82"/>
      <c r="KXC264" s="82"/>
      <c r="KXD264" s="82"/>
      <c r="KXE264" s="82"/>
      <c r="KXF264" s="82"/>
      <c r="KXG264" s="82"/>
      <c r="KXH264" s="82"/>
      <c r="KXI264" s="82"/>
      <c r="KXJ264" s="82"/>
      <c r="KXK264" s="82"/>
      <c r="KXL264" s="82"/>
      <c r="KXM264" s="82"/>
      <c r="KXN264" s="82"/>
      <c r="KXO264" s="82"/>
      <c r="KXP264" s="82"/>
      <c r="KXQ264" s="82"/>
      <c r="KXR264" s="82"/>
      <c r="KXS264" s="82"/>
      <c r="KXT264" s="82"/>
      <c r="KXU264" s="82"/>
      <c r="KXV264" s="82"/>
      <c r="KXW264" s="82"/>
      <c r="KXX264" s="82"/>
      <c r="KXY264" s="82"/>
      <c r="KXZ264" s="82"/>
      <c r="KYA264" s="82"/>
      <c r="KYB264" s="82"/>
      <c r="KYC264" s="82"/>
      <c r="KYD264" s="82"/>
      <c r="KYE264" s="82"/>
      <c r="KYF264" s="82"/>
      <c r="KYG264" s="82"/>
      <c r="KYH264" s="82"/>
      <c r="KYI264" s="82"/>
      <c r="KYJ264" s="82"/>
      <c r="KYK264" s="82"/>
      <c r="KYL264" s="82"/>
      <c r="KYM264" s="82"/>
      <c r="KYN264" s="82"/>
      <c r="KYO264" s="82"/>
      <c r="KYP264" s="82"/>
      <c r="KYQ264" s="82"/>
      <c r="KYR264" s="82"/>
      <c r="KYS264" s="82"/>
      <c r="KYT264" s="82"/>
      <c r="KYU264" s="82"/>
      <c r="KYV264" s="82"/>
      <c r="KYW264" s="82"/>
      <c r="KYX264" s="82"/>
      <c r="KYY264" s="82"/>
      <c r="KYZ264" s="82"/>
      <c r="KZA264" s="82"/>
      <c r="KZB264" s="82"/>
      <c r="KZC264" s="82"/>
      <c r="KZD264" s="82"/>
      <c r="KZE264" s="82"/>
      <c r="KZF264" s="82"/>
      <c r="KZG264" s="82"/>
      <c r="KZH264" s="82"/>
      <c r="KZI264" s="82"/>
      <c r="KZJ264" s="82"/>
      <c r="KZK264" s="82"/>
      <c r="KZL264" s="82"/>
      <c r="KZM264" s="82"/>
      <c r="KZN264" s="82"/>
      <c r="KZO264" s="82"/>
      <c r="KZP264" s="82"/>
      <c r="KZQ264" s="82"/>
      <c r="KZR264" s="82"/>
      <c r="KZS264" s="82"/>
      <c r="KZT264" s="82"/>
      <c r="KZU264" s="82"/>
      <c r="KZV264" s="82"/>
      <c r="KZW264" s="82"/>
      <c r="KZX264" s="82"/>
      <c r="KZY264" s="82"/>
      <c r="KZZ264" s="82"/>
      <c r="LAA264" s="82"/>
      <c r="LAB264" s="82"/>
      <c r="LAC264" s="82"/>
      <c r="LAD264" s="82"/>
      <c r="LAE264" s="82"/>
      <c r="LAF264" s="82"/>
      <c r="LAG264" s="82"/>
      <c r="LAH264" s="82"/>
      <c r="LAI264" s="82"/>
      <c r="LAJ264" s="82"/>
      <c r="LAK264" s="82"/>
      <c r="LAL264" s="82"/>
      <c r="LAM264" s="82"/>
      <c r="LAN264" s="82"/>
      <c r="LAO264" s="82"/>
      <c r="LAP264" s="82"/>
      <c r="LAQ264" s="82"/>
      <c r="LAR264" s="82"/>
      <c r="LAS264" s="82"/>
      <c r="LAT264" s="82"/>
      <c r="LAU264" s="82"/>
      <c r="LAV264" s="82"/>
      <c r="LAW264" s="82"/>
      <c r="LAX264" s="82"/>
      <c r="LAY264" s="82"/>
      <c r="LAZ264" s="82"/>
      <c r="LBA264" s="82"/>
      <c r="LBB264" s="82"/>
      <c r="LBC264" s="82"/>
      <c r="LBD264" s="82"/>
      <c r="LBE264" s="82"/>
      <c r="LBF264" s="82"/>
      <c r="LBG264" s="82"/>
      <c r="LBH264" s="82"/>
      <c r="LBI264" s="82"/>
      <c r="LBJ264" s="82"/>
      <c r="LBK264" s="82"/>
      <c r="LBL264" s="82"/>
      <c r="LBM264" s="82"/>
      <c r="LBN264" s="82"/>
      <c r="LBO264" s="82"/>
      <c r="LBP264" s="82"/>
      <c r="LBQ264" s="82"/>
      <c r="LBR264" s="82"/>
      <c r="LBS264" s="82"/>
      <c r="LBT264" s="82"/>
      <c r="LBU264" s="82"/>
      <c r="LBV264" s="82"/>
      <c r="LBW264" s="82"/>
      <c r="LBX264" s="82"/>
      <c r="LBY264" s="82"/>
      <c r="LBZ264" s="82"/>
      <c r="LCA264" s="82"/>
      <c r="LCB264" s="82"/>
      <c r="LCC264" s="82"/>
      <c r="LCD264" s="82"/>
      <c r="LCE264" s="82"/>
      <c r="LCF264" s="82"/>
      <c r="LCG264" s="82"/>
      <c r="LCH264" s="82"/>
      <c r="LCI264" s="82"/>
      <c r="LCJ264" s="82"/>
      <c r="LCK264" s="82"/>
      <c r="LCL264" s="82"/>
      <c r="LCM264" s="82"/>
      <c r="LCN264" s="82"/>
      <c r="LCO264" s="82"/>
      <c r="LCP264" s="82"/>
      <c r="LCQ264" s="82"/>
      <c r="LCR264" s="82"/>
      <c r="LCS264" s="82"/>
      <c r="LCT264" s="82"/>
      <c r="LCU264" s="82"/>
      <c r="LCV264" s="82"/>
      <c r="LCW264" s="82"/>
      <c r="LCX264" s="82"/>
      <c r="LCY264" s="82"/>
      <c r="LCZ264" s="82"/>
      <c r="LDA264" s="82"/>
      <c r="LDB264" s="82"/>
      <c r="LDC264" s="82"/>
      <c r="LDD264" s="82"/>
      <c r="LDE264" s="82"/>
      <c r="LDF264" s="82"/>
      <c r="LDG264" s="82"/>
      <c r="LDH264" s="82"/>
      <c r="LDI264" s="82"/>
      <c r="LDJ264" s="82"/>
      <c r="LDK264" s="82"/>
      <c r="LDL264" s="82"/>
      <c r="LDM264" s="82"/>
      <c r="LDN264" s="82"/>
      <c r="LDO264" s="82"/>
      <c r="LDP264" s="82"/>
      <c r="LDQ264" s="82"/>
      <c r="LDR264" s="82"/>
      <c r="LDS264" s="82"/>
      <c r="LDT264" s="82"/>
      <c r="LDU264" s="82"/>
      <c r="LDV264" s="82"/>
      <c r="LDW264" s="82"/>
      <c r="LDX264" s="82"/>
      <c r="LDY264" s="82"/>
      <c r="LDZ264" s="82"/>
      <c r="LEA264" s="82"/>
      <c r="LEB264" s="82"/>
      <c r="LEC264" s="82"/>
      <c r="LED264" s="82"/>
      <c r="LEE264" s="82"/>
      <c r="LEF264" s="82"/>
      <c r="LEG264" s="82"/>
      <c r="LEH264" s="82"/>
      <c r="LEI264" s="82"/>
      <c r="LEJ264" s="82"/>
      <c r="LEK264" s="82"/>
      <c r="LEL264" s="82"/>
      <c r="LEM264" s="82"/>
      <c r="LEN264" s="82"/>
      <c r="LEO264" s="82"/>
      <c r="LEP264" s="82"/>
      <c r="LEQ264" s="82"/>
      <c r="LER264" s="82"/>
      <c r="LES264" s="82"/>
      <c r="LET264" s="82"/>
      <c r="LEU264" s="82"/>
      <c r="LEV264" s="82"/>
      <c r="LEW264" s="82"/>
      <c r="LEX264" s="82"/>
      <c r="LEY264" s="82"/>
      <c r="LEZ264" s="82"/>
      <c r="LFA264" s="82"/>
      <c r="LFB264" s="82"/>
      <c r="LFC264" s="82"/>
      <c r="LFD264" s="82"/>
      <c r="LFE264" s="82"/>
      <c r="LFF264" s="82"/>
      <c r="LFG264" s="82"/>
      <c r="LFH264" s="82"/>
      <c r="LFI264" s="82"/>
      <c r="LFJ264" s="82"/>
      <c r="LFK264" s="82"/>
      <c r="LFL264" s="82"/>
      <c r="LFM264" s="82"/>
      <c r="LFN264" s="82"/>
      <c r="LFO264" s="82"/>
      <c r="LFP264" s="82"/>
      <c r="LFQ264" s="82"/>
      <c r="LFR264" s="82"/>
      <c r="LFS264" s="82"/>
      <c r="LFT264" s="82"/>
      <c r="LFU264" s="82"/>
      <c r="LFV264" s="82"/>
      <c r="LFW264" s="82"/>
      <c r="LFX264" s="82"/>
      <c r="LFY264" s="82"/>
      <c r="LFZ264" s="82"/>
      <c r="LGA264" s="82"/>
      <c r="LGB264" s="82"/>
      <c r="LGC264" s="82"/>
      <c r="LGD264" s="82"/>
      <c r="LGE264" s="82"/>
      <c r="LGF264" s="82"/>
      <c r="LGG264" s="82"/>
      <c r="LGH264" s="82"/>
      <c r="LGI264" s="82"/>
      <c r="LGJ264" s="82"/>
      <c r="LGK264" s="82"/>
      <c r="LGL264" s="82"/>
      <c r="LGM264" s="82"/>
      <c r="LGN264" s="82"/>
      <c r="LGO264" s="82"/>
      <c r="LGP264" s="82"/>
      <c r="LGQ264" s="82"/>
      <c r="LGR264" s="82"/>
      <c r="LGS264" s="82"/>
      <c r="LGT264" s="82"/>
      <c r="LGU264" s="82"/>
      <c r="LGV264" s="82"/>
      <c r="LGW264" s="82"/>
      <c r="LGX264" s="82"/>
      <c r="LGY264" s="82"/>
      <c r="LGZ264" s="82"/>
      <c r="LHA264" s="82"/>
      <c r="LHB264" s="82"/>
      <c r="LHC264" s="82"/>
      <c r="LHD264" s="82"/>
      <c r="LHE264" s="82"/>
      <c r="LHF264" s="82"/>
      <c r="LHG264" s="82"/>
      <c r="LHH264" s="82"/>
      <c r="LHI264" s="82"/>
      <c r="LHJ264" s="82"/>
      <c r="LHK264" s="82"/>
      <c r="LHL264" s="82"/>
      <c r="LHM264" s="82"/>
      <c r="LHN264" s="82"/>
      <c r="LHO264" s="82"/>
      <c r="LHP264" s="82"/>
      <c r="LHQ264" s="82"/>
      <c r="LHR264" s="82"/>
      <c r="LHS264" s="82"/>
      <c r="LHT264" s="82"/>
      <c r="LHU264" s="82"/>
      <c r="LHV264" s="82"/>
      <c r="LHW264" s="82"/>
      <c r="LHX264" s="82"/>
      <c r="LHY264" s="82"/>
      <c r="LHZ264" s="82"/>
      <c r="LIA264" s="82"/>
      <c r="LIB264" s="82"/>
      <c r="LIC264" s="82"/>
      <c r="LID264" s="82"/>
      <c r="LIE264" s="82"/>
      <c r="LIF264" s="82"/>
      <c r="LIG264" s="82"/>
      <c r="LIH264" s="82"/>
      <c r="LII264" s="82"/>
      <c r="LIJ264" s="82"/>
      <c r="LIK264" s="82"/>
      <c r="LIL264" s="82"/>
      <c r="LIM264" s="82"/>
      <c r="LIN264" s="82"/>
      <c r="LIO264" s="82"/>
      <c r="LIP264" s="82"/>
      <c r="LIQ264" s="82"/>
      <c r="LIR264" s="82"/>
      <c r="LIS264" s="82"/>
      <c r="LIT264" s="82"/>
      <c r="LIU264" s="82"/>
      <c r="LIV264" s="82"/>
      <c r="LIW264" s="82"/>
      <c r="LIX264" s="82"/>
      <c r="LIY264" s="82"/>
      <c r="LIZ264" s="82"/>
      <c r="LJA264" s="82"/>
      <c r="LJB264" s="82"/>
      <c r="LJC264" s="82"/>
      <c r="LJD264" s="82"/>
      <c r="LJE264" s="82"/>
      <c r="LJF264" s="82"/>
      <c r="LJG264" s="82"/>
      <c r="LJH264" s="82"/>
      <c r="LJI264" s="82"/>
      <c r="LJJ264" s="82"/>
      <c r="LJK264" s="82"/>
      <c r="LJL264" s="82"/>
      <c r="LJM264" s="82"/>
      <c r="LJN264" s="82"/>
      <c r="LJO264" s="82"/>
      <c r="LJP264" s="82"/>
      <c r="LJQ264" s="82"/>
      <c r="LJR264" s="82"/>
      <c r="LJS264" s="82"/>
      <c r="LJT264" s="82"/>
      <c r="LJU264" s="82"/>
      <c r="LJV264" s="82"/>
      <c r="LJW264" s="82"/>
      <c r="LJX264" s="82"/>
      <c r="LJY264" s="82"/>
      <c r="LJZ264" s="82"/>
      <c r="LKA264" s="82"/>
      <c r="LKB264" s="82"/>
      <c r="LKC264" s="82"/>
      <c r="LKD264" s="82"/>
      <c r="LKE264" s="82"/>
      <c r="LKF264" s="82"/>
      <c r="LKG264" s="82"/>
      <c r="LKH264" s="82"/>
      <c r="LKI264" s="82"/>
      <c r="LKJ264" s="82"/>
      <c r="LKK264" s="82"/>
      <c r="LKL264" s="82"/>
      <c r="LKM264" s="82"/>
      <c r="LKN264" s="82"/>
      <c r="LKO264" s="82"/>
      <c r="LKP264" s="82"/>
      <c r="LKQ264" s="82"/>
      <c r="LKR264" s="82"/>
      <c r="LKS264" s="82"/>
      <c r="LKT264" s="82"/>
      <c r="LKU264" s="82"/>
      <c r="LKV264" s="82"/>
      <c r="LKW264" s="82"/>
      <c r="LKX264" s="82"/>
      <c r="LKY264" s="82"/>
      <c r="LKZ264" s="82"/>
      <c r="LLA264" s="82"/>
      <c r="LLB264" s="82"/>
      <c r="LLC264" s="82"/>
      <c r="LLD264" s="82"/>
      <c r="LLE264" s="82"/>
      <c r="LLF264" s="82"/>
      <c r="LLG264" s="82"/>
      <c r="LLH264" s="82"/>
      <c r="LLI264" s="82"/>
      <c r="LLJ264" s="82"/>
      <c r="LLK264" s="82"/>
      <c r="LLL264" s="82"/>
      <c r="LLM264" s="82"/>
      <c r="LLN264" s="82"/>
      <c r="LLO264" s="82"/>
      <c r="LLP264" s="82"/>
      <c r="LLQ264" s="82"/>
      <c r="LLR264" s="82"/>
      <c r="LLS264" s="82"/>
      <c r="LLT264" s="82"/>
      <c r="LLU264" s="82"/>
      <c r="LLV264" s="82"/>
      <c r="LLW264" s="82"/>
      <c r="LLX264" s="82"/>
      <c r="LLY264" s="82"/>
      <c r="LLZ264" s="82"/>
      <c r="LMA264" s="82"/>
      <c r="LMB264" s="82"/>
      <c r="LMC264" s="82"/>
      <c r="LMD264" s="82"/>
      <c r="LME264" s="82"/>
      <c r="LMF264" s="82"/>
      <c r="LMG264" s="82"/>
      <c r="LMH264" s="82"/>
      <c r="LMI264" s="82"/>
      <c r="LMJ264" s="82"/>
      <c r="LMK264" s="82"/>
      <c r="LML264" s="82"/>
      <c r="LMM264" s="82"/>
      <c r="LMN264" s="82"/>
      <c r="LMO264" s="82"/>
      <c r="LMP264" s="82"/>
      <c r="LMQ264" s="82"/>
      <c r="LMR264" s="82"/>
      <c r="LMS264" s="82"/>
      <c r="LMT264" s="82"/>
      <c r="LMU264" s="82"/>
      <c r="LMV264" s="82"/>
      <c r="LMW264" s="82"/>
      <c r="LMX264" s="82"/>
      <c r="LMY264" s="82"/>
      <c r="LMZ264" s="82"/>
      <c r="LNA264" s="82"/>
      <c r="LNB264" s="82"/>
      <c r="LNC264" s="82"/>
      <c r="LND264" s="82"/>
      <c r="LNE264" s="82"/>
      <c r="LNF264" s="82"/>
      <c r="LNG264" s="82"/>
      <c r="LNH264" s="82"/>
      <c r="LNI264" s="82"/>
      <c r="LNJ264" s="82"/>
      <c r="LNK264" s="82"/>
      <c r="LNL264" s="82"/>
      <c r="LNM264" s="82"/>
      <c r="LNN264" s="82"/>
      <c r="LNO264" s="82"/>
      <c r="LNP264" s="82"/>
      <c r="LNQ264" s="82"/>
      <c r="LNR264" s="82"/>
      <c r="LNS264" s="82"/>
      <c r="LNT264" s="82"/>
      <c r="LNU264" s="82"/>
      <c r="LNV264" s="82"/>
      <c r="LNW264" s="82"/>
      <c r="LNX264" s="82"/>
      <c r="LNY264" s="82"/>
      <c r="LNZ264" s="82"/>
      <c r="LOA264" s="82"/>
      <c r="LOB264" s="82"/>
      <c r="LOC264" s="82"/>
      <c r="LOD264" s="82"/>
      <c r="LOE264" s="82"/>
      <c r="LOF264" s="82"/>
      <c r="LOG264" s="82"/>
      <c r="LOH264" s="82"/>
      <c r="LOI264" s="82"/>
      <c r="LOJ264" s="82"/>
      <c r="LOK264" s="82"/>
      <c r="LOL264" s="82"/>
      <c r="LOM264" s="82"/>
      <c r="LON264" s="82"/>
      <c r="LOO264" s="82"/>
      <c r="LOP264" s="82"/>
      <c r="LOQ264" s="82"/>
      <c r="LOR264" s="82"/>
      <c r="LOS264" s="82"/>
      <c r="LOT264" s="82"/>
      <c r="LOU264" s="82"/>
      <c r="LOV264" s="82"/>
      <c r="LOW264" s="82"/>
      <c r="LOX264" s="82"/>
      <c r="LOY264" s="82"/>
      <c r="LOZ264" s="82"/>
      <c r="LPA264" s="82"/>
      <c r="LPB264" s="82"/>
      <c r="LPC264" s="82"/>
      <c r="LPD264" s="82"/>
      <c r="LPE264" s="82"/>
      <c r="LPF264" s="82"/>
      <c r="LPG264" s="82"/>
      <c r="LPH264" s="82"/>
      <c r="LPI264" s="82"/>
      <c r="LPJ264" s="82"/>
      <c r="LPK264" s="82"/>
      <c r="LPL264" s="82"/>
      <c r="LPM264" s="82"/>
      <c r="LPN264" s="82"/>
      <c r="LPO264" s="82"/>
      <c r="LPP264" s="82"/>
      <c r="LPQ264" s="82"/>
      <c r="LPR264" s="82"/>
      <c r="LPS264" s="82"/>
      <c r="LPT264" s="82"/>
      <c r="LPU264" s="82"/>
      <c r="LPV264" s="82"/>
      <c r="LPW264" s="82"/>
      <c r="LPX264" s="82"/>
      <c r="LPY264" s="82"/>
      <c r="LPZ264" s="82"/>
      <c r="LQA264" s="82"/>
      <c r="LQB264" s="82"/>
      <c r="LQC264" s="82"/>
      <c r="LQD264" s="82"/>
      <c r="LQE264" s="82"/>
      <c r="LQF264" s="82"/>
      <c r="LQG264" s="82"/>
      <c r="LQH264" s="82"/>
      <c r="LQI264" s="82"/>
      <c r="LQJ264" s="82"/>
      <c r="LQK264" s="82"/>
      <c r="LQL264" s="82"/>
      <c r="LQM264" s="82"/>
      <c r="LQN264" s="82"/>
      <c r="LQO264" s="82"/>
      <c r="LQP264" s="82"/>
      <c r="LQQ264" s="82"/>
      <c r="LQR264" s="82"/>
      <c r="LQS264" s="82"/>
      <c r="LQT264" s="82"/>
      <c r="LQU264" s="82"/>
      <c r="LQV264" s="82"/>
      <c r="LQW264" s="82"/>
      <c r="LQX264" s="82"/>
      <c r="LQY264" s="82"/>
      <c r="LQZ264" s="82"/>
      <c r="LRA264" s="82"/>
      <c r="LRB264" s="82"/>
      <c r="LRC264" s="82"/>
      <c r="LRD264" s="82"/>
      <c r="LRE264" s="82"/>
      <c r="LRF264" s="82"/>
      <c r="LRG264" s="82"/>
      <c r="LRH264" s="82"/>
      <c r="LRI264" s="82"/>
      <c r="LRJ264" s="82"/>
      <c r="LRK264" s="82"/>
      <c r="LRL264" s="82"/>
      <c r="LRM264" s="82"/>
      <c r="LRN264" s="82"/>
      <c r="LRO264" s="82"/>
      <c r="LRP264" s="82"/>
      <c r="LRQ264" s="82"/>
      <c r="LRR264" s="82"/>
      <c r="LRS264" s="82"/>
      <c r="LRT264" s="82"/>
      <c r="LRU264" s="82"/>
      <c r="LRV264" s="82"/>
      <c r="LRW264" s="82"/>
      <c r="LRX264" s="82"/>
      <c r="LRY264" s="82"/>
      <c r="LRZ264" s="82"/>
      <c r="LSA264" s="82"/>
      <c r="LSB264" s="82"/>
      <c r="LSC264" s="82"/>
      <c r="LSD264" s="82"/>
      <c r="LSE264" s="82"/>
      <c r="LSF264" s="82"/>
      <c r="LSG264" s="82"/>
      <c r="LSH264" s="82"/>
      <c r="LSI264" s="82"/>
      <c r="LSJ264" s="82"/>
      <c r="LSK264" s="82"/>
      <c r="LSL264" s="82"/>
      <c r="LSM264" s="82"/>
      <c r="LSN264" s="82"/>
      <c r="LSO264" s="82"/>
      <c r="LSP264" s="82"/>
      <c r="LSQ264" s="82"/>
      <c r="LSR264" s="82"/>
      <c r="LSS264" s="82"/>
      <c r="LST264" s="82"/>
      <c r="LSU264" s="82"/>
      <c r="LSV264" s="82"/>
      <c r="LSW264" s="82"/>
      <c r="LSX264" s="82"/>
      <c r="LSY264" s="82"/>
      <c r="LSZ264" s="82"/>
      <c r="LTA264" s="82"/>
      <c r="LTB264" s="82"/>
      <c r="LTC264" s="82"/>
      <c r="LTD264" s="82"/>
      <c r="LTE264" s="82"/>
      <c r="LTF264" s="82"/>
      <c r="LTG264" s="82"/>
      <c r="LTH264" s="82"/>
      <c r="LTI264" s="82"/>
      <c r="LTJ264" s="82"/>
      <c r="LTK264" s="82"/>
      <c r="LTL264" s="82"/>
      <c r="LTM264" s="82"/>
      <c r="LTN264" s="82"/>
      <c r="LTO264" s="82"/>
      <c r="LTP264" s="82"/>
      <c r="LTQ264" s="82"/>
      <c r="LTR264" s="82"/>
      <c r="LTS264" s="82"/>
      <c r="LTT264" s="82"/>
      <c r="LTU264" s="82"/>
      <c r="LTV264" s="82"/>
      <c r="LTW264" s="82"/>
      <c r="LTX264" s="82"/>
      <c r="LTY264" s="82"/>
      <c r="LTZ264" s="82"/>
      <c r="LUA264" s="82"/>
      <c r="LUB264" s="82"/>
      <c r="LUC264" s="82"/>
      <c r="LUD264" s="82"/>
      <c r="LUE264" s="82"/>
      <c r="LUF264" s="82"/>
      <c r="LUG264" s="82"/>
      <c r="LUH264" s="82"/>
      <c r="LUI264" s="82"/>
      <c r="LUJ264" s="82"/>
      <c r="LUK264" s="82"/>
      <c r="LUL264" s="82"/>
      <c r="LUM264" s="82"/>
      <c r="LUN264" s="82"/>
      <c r="LUO264" s="82"/>
      <c r="LUP264" s="82"/>
      <c r="LUQ264" s="82"/>
      <c r="LUR264" s="82"/>
      <c r="LUS264" s="82"/>
      <c r="LUT264" s="82"/>
      <c r="LUU264" s="82"/>
      <c r="LUV264" s="82"/>
      <c r="LUW264" s="82"/>
      <c r="LUX264" s="82"/>
      <c r="LUY264" s="82"/>
      <c r="LUZ264" s="82"/>
      <c r="LVA264" s="82"/>
      <c r="LVB264" s="82"/>
      <c r="LVC264" s="82"/>
      <c r="LVD264" s="82"/>
      <c r="LVE264" s="82"/>
      <c r="LVF264" s="82"/>
      <c r="LVG264" s="82"/>
      <c r="LVH264" s="82"/>
      <c r="LVI264" s="82"/>
      <c r="LVJ264" s="82"/>
      <c r="LVK264" s="82"/>
      <c r="LVL264" s="82"/>
      <c r="LVM264" s="82"/>
      <c r="LVN264" s="82"/>
      <c r="LVO264" s="82"/>
      <c r="LVP264" s="82"/>
      <c r="LVQ264" s="82"/>
      <c r="LVR264" s="82"/>
      <c r="LVS264" s="82"/>
      <c r="LVT264" s="82"/>
      <c r="LVU264" s="82"/>
      <c r="LVV264" s="82"/>
      <c r="LVW264" s="82"/>
      <c r="LVX264" s="82"/>
      <c r="LVY264" s="82"/>
      <c r="LVZ264" s="82"/>
      <c r="LWA264" s="82"/>
      <c r="LWB264" s="82"/>
      <c r="LWC264" s="82"/>
      <c r="LWD264" s="82"/>
      <c r="LWE264" s="82"/>
      <c r="LWF264" s="82"/>
      <c r="LWG264" s="82"/>
      <c r="LWH264" s="82"/>
      <c r="LWI264" s="82"/>
      <c r="LWJ264" s="82"/>
      <c r="LWK264" s="82"/>
      <c r="LWL264" s="82"/>
      <c r="LWM264" s="82"/>
      <c r="LWN264" s="82"/>
      <c r="LWO264" s="82"/>
      <c r="LWP264" s="82"/>
      <c r="LWQ264" s="82"/>
      <c r="LWR264" s="82"/>
      <c r="LWS264" s="82"/>
      <c r="LWT264" s="82"/>
      <c r="LWU264" s="82"/>
      <c r="LWV264" s="82"/>
      <c r="LWW264" s="82"/>
      <c r="LWX264" s="82"/>
      <c r="LWY264" s="82"/>
      <c r="LWZ264" s="82"/>
      <c r="LXA264" s="82"/>
      <c r="LXB264" s="82"/>
      <c r="LXC264" s="82"/>
      <c r="LXD264" s="82"/>
      <c r="LXE264" s="82"/>
      <c r="LXF264" s="82"/>
      <c r="LXG264" s="82"/>
      <c r="LXH264" s="82"/>
      <c r="LXI264" s="82"/>
      <c r="LXJ264" s="82"/>
      <c r="LXK264" s="82"/>
      <c r="LXL264" s="82"/>
      <c r="LXM264" s="82"/>
      <c r="LXN264" s="82"/>
      <c r="LXO264" s="82"/>
      <c r="LXP264" s="82"/>
      <c r="LXQ264" s="82"/>
      <c r="LXR264" s="82"/>
      <c r="LXS264" s="82"/>
      <c r="LXT264" s="82"/>
      <c r="LXU264" s="82"/>
      <c r="LXV264" s="82"/>
      <c r="LXW264" s="82"/>
      <c r="LXX264" s="82"/>
      <c r="LXY264" s="82"/>
      <c r="LXZ264" s="82"/>
      <c r="LYA264" s="82"/>
      <c r="LYB264" s="82"/>
      <c r="LYC264" s="82"/>
      <c r="LYD264" s="82"/>
      <c r="LYE264" s="82"/>
      <c r="LYF264" s="82"/>
      <c r="LYG264" s="82"/>
      <c r="LYH264" s="82"/>
      <c r="LYI264" s="82"/>
      <c r="LYJ264" s="82"/>
      <c r="LYK264" s="82"/>
      <c r="LYL264" s="82"/>
      <c r="LYM264" s="82"/>
      <c r="LYN264" s="82"/>
      <c r="LYO264" s="82"/>
      <c r="LYP264" s="82"/>
      <c r="LYQ264" s="82"/>
      <c r="LYR264" s="82"/>
      <c r="LYS264" s="82"/>
      <c r="LYT264" s="82"/>
      <c r="LYU264" s="82"/>
      <c r="LYV264" s="82"/>
      <c r="LYW264" s="82"/>
      <c r="LYX264" s="82"/>
      <c r="LYY264" s="82"/>
      <c r="LYZ264" s="82"/>
      <c r="LZA264" s="82"/>
      <c r="LZB264" s="82"/>
      <c r="LZC264" s="82"/>
      <c r="LZD264" s="82"/>
      <c r="LZE264" s="82"/>
      <c r="LZF264" s="82"/>
      <c r="LZG264" s="82"/>
      <c r="LZH264" s="82"/>
      <c r="LZI264" s="82"/>
      <c r="LZJ264" s="82"/>
      <c r="LZK264" s="82"/>
      <c r="LZL264" s="82"/>
      <c r="LZM264" s="82"/>
      <c r="LZN264" s="82"/>
      <c r="LZO264" s="82"/>
      <c r="LZP264" s="82"/>
      <c r="LZQ264" s="82"/>
      <c r="LZR264" s="82"/>
      <c r="LZS264" s="82"/>
      <c r="LZT264" s="82"/>
      <c r="LZU264" s="82"/>
      <c r="LZV264" s="82"/>
      <c r="LZW264" s="82"/>
      <c r="LZX264" s="82"/>
      <c r="LZY264" s="82"/>
      <c r="LZZ264" s="82"/>
      <c r="MAA264" s="82"/>
      <c r="MAB264" s="82"/>
      <c r="MAC264" s="82"/>
      <c r="MAD264" s="82"/>
      <c r="MAE264" s="82"/>
      <c r="MAF264" s="82"/>
      <c r="MAG264" s="82"/>
      <c r="MAH264" s="82"/>
      <c r="MAI264" s="82"/>
      <c r="MAJ264" s="82"/>
      <c r="MAK264" s="82"/>
      <c r="MAL264" s="82"/>
      <c r="MAM264" s="82"/>
      <c r="MAN264" s="82"/>
      <c r="MAO264" s="82"/>
      <c r="MAP264" s="82"/>
      <c r="MAQ264" s="82"/>
      <c r="MAR264" s="82"/>
      <c r="MAS264" s="82"/>
      <c r="MAT264" s="82"/>
      <c r="MAU264" s="82"/>
      <c r="MAV264" s="82"/>
      <c r="MAW264" s="82"/>
      <c r="MAX264" s="82"/>
      <c r="MAY264" s="82"/>
      <c r="MAZ264" s="82"/>
      <c r="MBA264" s="82"/>
      <c r="MBB264" s="82"/>
      <c r="MBC264" s="82"/>
      <c r="MBD264" s="82"/>
      <c r="MBE264" s="82"/>
      <c r="MBF264" s="82"/>
      <c r="MBG264" s="82"/>
      <c r="MBH264" s="82"/>
      <c r="MBI264" s="82"/>
      <c r="MBJ264" s="82"/>
      <c r="MBK264" s="82"/>
      <c r="MBL264" s="82"/>
      <c r="MBM264" s="82"/>
      <c r="MBN264" s="82"/>
      <c r="MBO264" s="82"/>
      <c r="MBP264" s="82"/>
      <c r="MBQ264" s="82"/>
      <c r="MBR264" s="82"/>
      <c r="MBS264" s="82"/>
      <c r="MBT264" s="82"/>
      <c r="MBU264" s="82"/>
      <c r="MBV264" s="82"/>
      <c r="MBW264" s="82"/>
      <c r="MBX264" s="82"/>
      <c r="MBY264" s="82"/>
      <c r="MBZ264" s="82"/>
      <c r="MCA264" s="82"/>
      <c r="MCB264" s="82"/>
      <c r="MCC264" s="82"/>
      <c r="MCD264" s="82"/>
      <c r="MCE264" s="82"/>
      <c r="MCF264" s="82"/>
      <c r="MCG264" s="82"/>
      <c r="MCH264" s="82"/>
      <c r="MCI264" s="82"/>
      <c r="MCJ264" s="82"/>
      <c r="MCK264" s="82"/>
      <c r="MCL264" s="82"/>
      <c r="MCM264" s="82"/>
      <c r="MCN264" s="82"/>
      <c r="MCO264" s="82"/>
      <c r="MCP264" s="82"/>
      <c r="MCQ264" s="82"/>
      <c r="MCR264" s="82"/>
      <c r="MCS264" s="82"/>
      <c r="MCT264" s="82"/>
      <c r="MCU264" s="82"/>
      <c r="MCV264" s="82"/>
      <c r="MCW264" s="82"/>
      <c r="MCX264" s="82"/>
      <c r="MCY264" s="82"/>
      <c r="MCZ264" s="82"/>
      <c r="MDA264" s="82"/>
      <c r="MDB264" s="82"/>
      <c r="MDC264" s="82"/>
      <c r="MDD264" s="82"/>
      <c r="MDE264" s="82"/>
      <c r="MDF264" s="82"/>
      <c r="MDG264" s="82"/>
      <c r="MDH264" s="82"/>
      <c r="MDI264" s="82"/>
      <c r="MDJ264" s="82"/>
      <c r="MDK264" s="82"/>
      <c r="MDL264" s="82"/>
      <c r="MDM264" s="82"/>
      <c r="MDN264" s="82"/>
      <c r="MDO264" s="82"/>
      <c r="MDP264" s="82"/>
      <c r="MDQ264" s="82"/>
      <c r="MDR264" s="82"/>
      <c r="MDS264" s="82"/>
      <c r="MDT264" s="82"/>
      <c r="MDU264" s="82"/>
      <c r="MDV264" s="82"/>
      <c r="MDW264" s="82"/>
      <c r="MDX264" s="82"/>
      <c r="MDY264" s="82"/>
      <c r="MDZ264" s="82"/>
      <c r="MEA264" s="82"/>
      <c r="MEB264" s="82"/>
      <c r="MEC264" s="82"/>
      <c r="MED264" s="82"/>
      <c r="MEE264" s="82"/>
      <c r="MEF264" s="82"/>
      <c r="MEG264" s="82"/>
      <c r="MEH264" s="82"/>
      <c r="MEI264" s="82"/>
      <c r="MEJ264" s="82"/>
      <c r="MEK264" s="82"/>
      <c r="MEL264" s="82"/>
      <c r="MEM264" s="82"/>
      <c r="MEN264" s="82"/>
      <c r="MEO264" s="82"/>
      <c r="MEP264" s="82"/>
      <c r="MEQ264" s="82"/>
      <c r="MER264" s="82"/>
      <c r="MES264" s="82"/>
      <c r="MET264" s="82"/>
      <c r="MEU264" s="82"/>
      <c r="MEV264" s="82"/>
      <c r="MEW264" s="82"/>
      <c r="MEX264" s="82"/>
      <c r="MEY264" s="82"/>
      <c r="MEZ264" s="82"/>
      <c r="MFA264" s="82"/>
      <c r="MFB264" s="82"/>
      <c r="MFC264" s="82"/>
      <c r="MFD264" s="82"/>
      <c r="MFE264" s="82"/>
      <c r="MFF264" s="82"/>
      <c r="MFG264" s="82"/>
      <c r="MFH264" s="82"/>
      <c r="MFI264" s="82"/>
      <c r="MFJ264" s="82"/>
      <c r="MFK264" s="82"/>
      <c r="MFL264" s="82"/>
      <c r="MFM264" s="82"/>
      <c r="MFN264" s="82"/>
      <c r="MFO264" s="82"/>
      <c r="MFP264" s="82"/>
      <c r="MFQ264" s="82"/>
      <c r="MFR264" s="82"/>
      <c r="MFS264" s="82"/>
      <c r="MFT264" s="82"/>
      <c r="MFU264" s="82"/>
      <c r="MFV264" s="82"/>
      <c r="MFW264" s="82"/>
      <c r="MFX264" s="82"/>
      <c r="MFY264" s="82"/>
      <c r="MFZ264" s="82"/>
      <c r="MGA264" s="82"/>
      <c r="MGB264" s="82"/>
      <c r="MGC264" s="82"/>
      <c r="MGD264" s="82"/>
      <c r="MGE264" s="82"/>
      <c r="MGF264" s="82"/>
      <c r="MGG264" s="82"/>
      <c r="MGH264" s="82"/>
      <c r="MGI264" s="82"/>
      <c r="MGJ264" s="82"/>
      <c r="MGK264" s="82"/>
      <c r="MGL264" s="82"/>
      <c r="MGM264" s="82"/>
      <c r="MGN264" s="82"/>
      <c r="MGO264" s="82"/>
      <c r="MGP264" s="82"/>
      <c r="MGQ264" s="82"/>
      <c r="MGR264" s="82"/>
      <c r="MGS264" s="82"/>
      <c r="MGT264" s="82"/>
      <c r="MGU264" s="82"/>
      <c r="MGV264" s="82"/>
      <c r="MGW264" s="82"/>
      <c r="MGX264" s="82"/>
      <c r="MGY264" s="82"/>
      <c r="MGZ264" s="82"/>
      <c r="MHA264" s="82"/>
      <c r="MHB264" s="82"/>
      <c r="MHC264" s="82"/>
      <c r="MHD264" s="82"/>
      <c r="MHE264" s="82"/>
      <c r="MHF264" s="82"/>
      <c r="MHG264" s="82"/>
      <c r="MHH264" s="82"/>
      <c r="MHI264" s="82"/>
      <c r="MHJ264" s="82"/>
      <c r="MHK264" s="82"/>
      <c r="MHL264" s="82"/>
      <c r="MHM264" s="82"/>
      <c r="MHN264" s="82"/>
      <c r="MHO264" s="82"/>
      <c r="MHP264" s="82"/>
      <c r="MHQ264" s="82"/>
      <c r="MHR264" s="82"/>
      <c r="MHS264" s="82"/>
      <c r="MHT264" s="82"/>
      <c r="MHU264" s="82"/>
      <c r="MHV264" s="82"/>
      <c r="MHW264" s="82"/>
      <c r="MHX264" s="82"/>
      <c r="MHY264" s="82"/>
      <c r="MHZ264" s="82"/>
      <c r="MIA264" s="82"/>
      <c r="MIB264" s="82"/>
      <c r="MIC264" s="82"/>
      <c r="MID264" s="82"/>
      <c r="MIE264" s="82"/>
      <c r="MIF264" s="82"/>
      <c r="MIG264" s="82"/>
      <c r="MIH264" s="82"/>
      <c r="MII264" s="82"/>
      <c r="MIJ264" s="82"/>
      <c r="MIK264" s="82"/>
      <c r="MIL264" s="82"/>
      <c r="MIM264" s="82"/>
      <c r="MIN264" s="82"/>
      <c r="MIO264" s="82"/>
      <c r="MIP264" s="82"/>
      <c r="MIQ264" s="82"/>
      <c r="MIR264" s="82"/>
      <c r="MIS264" s="82"/>
      <c r="MIT264" s="82"/>
      <c r="MIU264" s="82"/>
      <c r="MIV264" s="82"/>
      <c r="MIW264" s="82"/>
      <c r="MIX264" s="82"/>
      <c r="MIY264" s="82"/>
      <c r="MIZ264" s="82"/>
      <c r="MJA264" s="82"/>
      <c r="MJB264" s="82"/>
      <c r="MJC264" s="82"/>
      <c r="MJD264" s="82"/>
      <c r="MJE264" s="82"/>
      <c r="MJF264" s="82"/>
      <c r="MJG264" s="82"/>
      <c r="MJH264" s="82"/>
      <c r="MJI264" s="82"/>
      <c r="MJJ264" s="82"/>
      <c r="MJK264" s="82"/>
      <c r="MJL264" s="82"/>
      <c r="MJM264" s="82"/>
      <c r="MJN264" s="82"/>
      <c r="MJO264" s="82"/>
      <c r="MJP264" s="82"/>
      <c r="MJQ264" s="82"/>
      <c r="MJR264" s="82"/>
      <c r="MJS264" s="82"/>
      <c r="MJT264" s="82"/>
      <c r="MJU264" s="82"/>
      <c r="MJV264" s="82"/>
      <c r="MJW264" s="82"/>
      <c r="MJX264" s="82"/>
      <c r="MJY264" s="82"/>
      <c r="MJZ264" s="82"/>
      <c r="MKA264" s="82"/>
      <c r="MKB264" s="82"/>
      <c r="MKC264" s="82"/>
      <c r="MKD264" s="82"/>
      <c r="MKE264" s="82"/>
      <c r="MKF264" s="82"/>
      <c r="MKG264" s="82"/>
      <c r="MKH264" s="82"/>
      <c r="MKI264" s="82"/>
      <c r="MKJ264" s="82"/>
      <c r="MKK264" s="82"/>
      <c r="MKL264" s="82"/>
      <c r="MKM264" s="82"/>
      <c r="MKN264" s="82"/>
      <c r="MKO264" s="82"/>
      <c r="MKP264" s="82"/>
      <c r="MKQ264" s="82"/>
      <c r="MKR264" s="82"/>
      <c r="MKS264" s="82"/>
      <c r="MKT264" s="82"/>
      <c r="MKU264" s="82"/>
      <c r="MKV264" s="82"/>
      <c r="MKW264" s="82"/>
      <c r="MKX264" s="82"/>
      <c r="MKY264" s="82"/>
      <c r="MKZ264" s="82"/>
      <c r="MLA264" s="82"/>
      <c r="MLB264" s="82"/>
      <c r="MLC264" s="82"/>
      <c r="MLD264" s="82"/>
      <c r="MLE264" s="82"/>
      <c r="MLF264" s="82"/>
      <c r="MLG264" s="82"/>
      <c r="MLH264" s="82"/>
      <c r="MLI264" s="82"/>
      <c r="MLJ264" s="82"/>
      <c r="MLK264" s="82"/>
      <c r="MLL264" s="82"/>
      <c r="MLM264" s="82"/>
      <c r="MLN264" s="82"/>
      <c r="MLO264" s="82"/>
      <c r="MLP264" s="82"/>
      <c r="MLQ264" s="82"/>
      <c r="MLR264" s="82"/>
      <c r="MLS264" s="82"/>
      <c r="MLT264" s="82"/>
      <c r="MLU264" s="82"/>
      <c r="MLV264" s="82"/>
      <c r="MLW264" s="82"/>
      <c r="MLX264" s="82"/>
      <c r="MLY264" s="82"/>
      <c r="MLZ264" s="82"/>
      <c r="MMA264" s="82"/>
      <c r="MMB264" s="82"/>
      <c r="MMC264" s="82"/>
      <c r="MMD264" s="82"/>
      <c r="MME264" s="82"/>
      <c r="MMF264" s="82"/>
      <c r="MMG264" s="82"/>
      <c r="MMH264" s="82"/>
      <c r="MMI264" s="82"/>
      <c r="MMJ264" s="82"/>
      <c r="MMK264" s="82"/>
      <c r="MML264" s="82"/>
      <c r="MMM264" s="82"/>
      <c r="MMN264" s="82"/>
      <c r="MMO264" s="82"/>
      <c r="MMP264" s="82"/>
      <c r="MMQ264" s="82"/>
      <c r="MMR264" s="82"/>
      <c r="MMS264" s="82"/>
      <c r="MMT264" s="82"/>
      <c r="MMU264" s="82"/>
      <c r="MMV264" s="82"/>
      <c r="MMW264" s="82"/>
      <c r="MMX264" s="82"/>
      <c r="MMY264" s="82"/>
      <c r="MMZ264" s="82"/>
      <c r="MNA264" s="82"/>
      <c r="MNB264" s="82"/>
      <c r="MNC264" s="82"/>
      <c r="MND264" s="82"/>
      <c r="MNE264" s="82"/>
      <c r="MNF264" s="82"/>
      <c r="MNG264" s="82"/>
      <c r="MNH264" s="82"/>
      <c r="MNI264" s="82"/>
      <c r="MNJ264" s="82"/>
      <c r="MNK264" s="82"/>
      <c r="MNL264" s="82"/>
      <c r="MNM264" s="82"/>
      <c r="MNN264" s="82"/>
      <c r="MNO264" s="82"/>
      <c r="MNP264" s="82"/>
      <c r="MNQ264" s="82"/>
      <c r="MNR264" s="82"/>
      <c r="MNS264" s="82"/>
      <c r="MNT264" s="82"/>
      <c r="MNU264" s="82"/>
      <c r="MNV264" s="82"/>
      <c r="MNW264" s="82"/>
      <c r="MNX264" s="82"/>
      <c r="MNY264" s="82"/>
      <c r="MNZ264" s="82"/>
      <c r="MOA264" s="82"/>
      <c r="MOB264" s="82"/>
      <c r="MOC264" s="82"/>
      <c r="MOD264" s="82"/>
      <c r="MOE264" s="82"/>
      <c r="MOF264" s="82"/>
      <c r="MOG264" s="82"/>
      <c r="MOH264" s="82"/>
      <c r="MOI264" s="82"/>
      <c r="MOJ264" s="82"/>
      <c r="MOK264" s="82"/>
      <c r="MOL264" s="82"/>
      <c r="MOM264" s="82"/>
      <c r="MON264" s="82"/>
      <c r="MOO264" s="82"/>
      <c r="MOP264" s="82"/>
      <c r="MOQ264" s="82"/>
      <c r="MOR264" s="82"/>
      <c r="MOS264" s="82"/>
      <c r="MOT264" s="82"/>
      <c r="MOU264" s="82"/>
      <c r="MOV264" s="82"/>
      <c r="MOW264" s="82"/>
      <c r="MOX264" s="82"/>
      <c r="MOY264" s="82"/>
      <c r="MOZ264" s="82"/>
      <c r="MPA264" s="82"/>
      <c r="MPB264" s="82"/>
      <c r="MPC264" s="82"/>
      <c r="MPD264" s="82"/>
      <c r="MPE264" s="82"/>
      <c r="MPF264" s="82"/>
      <c r="MPG264" s="82"/>
      <c r="MPH264" s="82"/>
      <c r="MPI264" s="82"/>
      <c r="MPJ264" s="82"/>
      <c r="MPK264" s="82"/>
      <c r="MPL264" s="82"/>
      <c r="MPM264" s="82"/>
      <c r="MPN264" s="82"/>
      <c r="MPO264" s="82"/>
      <c r="MPP264" s="82"/>
      <c r="MPQ264" s="82"/>
      <c r="MPR264" s="82"/>
      <c r="MPS264" s="82"/>
      <c r="MPT264" s="82"/>
      <c r="MPU264" s="82"/>
      <c r="MPV264" s="82"/>
      <c r="MPW264" s="82"/>
      <c r="MPX264" s="82"/>
      <c r="MPY264" s="82"/>
      <c r="MPZ264" s="82"/>
      <c r="MQA264" s="82"/>
      <c r="MQB264" s="82"/>
      <c r="MQC264" s="82"/>
      <c r="MQD264" s="82"/>
      <c r="MQE264" s="82"/>
      <c r="MQF264" s="82"/>
      <c r="MQG264" s="82"/>
      <c r="MQH264" s="82"/>
      <c r="MQI264" s="82"/>
      <c r="MQJ264" s="82"/>
      <c r="MQK264" s="82"/>
      <c r="MQL264" s="82"/>
      <c r="MQM264" s="82"/>
      <c r="MQN264" s="82"/>
      <c r="MQO264" s="82"/>
      <c r="MQP264" s="82"/>
      <c r="MQQ264" s="82"/>
      <c r="MQR264" s="82"/>
      <c r="MQS264" s="82"/>
      <c r="MQT264" s="82"/>
      <c r="MQU264" s="82"/>
      <c r="MQV264" s="82"/>
      <c r="MQW264" s="82"/>
      <c r="MQX264" s="82"/>
      <c r="MQY264" s="82"/>
      <c r="MQZ264" s="82"/>
      <c r="MRA264" s="82"/>
      <c r="MRB264" s="82"/>
      <c r="MRC264" s="82"/>
      <c r="MRD264" s="82"/>
      <c r="MRE264" s="82"/>
      <c r="MRF264" s="82"/>
      <c r="MRG264" s="82"/>
      <c r="MRH264" s="82"/>
      <c r="MRI264" s="82"/>
      <c r="MRJ264" s="82"/>
      <c r="MRK264" s="82"/>
      <c r="MRL264" s="82"/>
      <c r="MRM264" s="82"/>
      <c r="MRN264" s="82"/>
      <c r="MRO264" s="82"/>
      <c r="MRP264" s="82"/>
      <c r="MRQ264" s="82"/>
      <c r="MRR264" s="82"/>
      <c r="MRS264" s="82"/>
      <c r="MRT264" s="82"/>
      <c r="MRU264" s="82"/>
      <c r="MRV264" s="82"/>
      <c r="MRW264" s="82"/>
      <c r="MRX264" s="82"/>
      <c r="MRY264" s="82"/>
      <c r="MRZ264" s="82"/>
      <c r="MSA264" s="82"/>
      <c r="MSB264" s="82"/>
      <c r="MSC264" s="82"/>
      <c r="MSD264" s="82"/>
      <c r="MSE264" s="82"/>
      <c r="MSF264" s="82"/>
      <c r="MSG264" s="82"/>
      <c r="MSH264" s="82"/>
      <c r="MSI264" s="82"/>
      <c r="MSJ264" s="82"/>
      <c r="MSK264" s="82"/>
      <c r="MSL264" s="82"/>
      <c r="MSM264" s="82"/>
      <c r="MSN264" s="82"/>
      <c r="MSO264" s="82"/>
      <c r="MSP264" s="82"/>
      <c r="MSQ264" s="82"/>
      <c r="MSR264" s="82"/>
      <c r="MSS264" s="82"/>
      <c r="MST264" s="82"/>
      <c r="MSU264" s="82"/>
      <c r="MSV264" s="82"/>
      <c r="MSW264" s="82"/>
      <c r="MSX264" s="82"/>
      <c r="MSY264" s="82"/>
      <c r="MSZ264" s="82"/>
      <c r="MTA264" s="82"/>
      <c r="MTB264" s="82"/>
      <c r="MTC264" s="82"/>
      <c r="MTD264" s="82"/>
      <c r="MTE264" s="82"/>
      <c r="MTF264" s="82"/>
      <c r="MTG264" s="82"/>
      <c r="MTH264" s="82"/>
      <c r="MTI264" s="82"/>
      <c r="MTJ264" s="82"/>
      <c r="MTK264" s="82"/>
      <c r="MTL264" s="82"/>
      <c r="MTM264" s="82"/>
      <c r="MTN264" s="82"/>
      <c r="MTO264" s="82"/>
      <c r="MTP264" s="82"/>
      <c r="MTQ264" s="82"/>
      <c r="MTR264" s="82"/>
      <c r="MTS264" s="82"/>
      <c r="MTT264" s="82"/>
      <c r="MTU264" s="82"/>
      <c r="MTV264" s="82"/>
      <c r="MTW264" s="82"/>
      <c r="MTX264" s="82"/>
      <c r="MTY264" s="82"/>
      <c r="MTZ264" s="82"/>
      <c r="MUA264" s="82"/>
      <c r="MUB264" s="82"/>
      <c r="MUC264" s="82"/>
      <c r="MUD264" s="82"/>
      <c r="MUE264" s="82"/>
      <c r="MUF264" s="82"/>
      <c r="MUG264" s="82"/>
      <c r="MUH264" s="82"/>
      <c r="MUI264" s="82"/>
      <c r="MUJ264" s="82"/>
      <c r="MUK264" s="82"/>
      <c r="MUL264" s="82"/>
      <c r="MUM264" s="82"/>
      <c r="MUN264" s="82"/>
      <c r="MUO264" s="82"/>
      <c r="MUP264" s="82"/>
      <c r="MUQ264" s="82"/>
      <c r="MUR264" s="82"/>
      <c r="MUS264" s="82"/>
      <c r="MUT264" s="82"/>
      <c r="MUU264" s="82"/>
      <c r="MUV264" s="82"/>
      <c r="MUW264" s="82"/>
      <c r="MUX264" s="82"/>
      <c r="MUY264" s="82"/>
      <c r="MUZ264" s="82"/>
      <c r="MVA264" s="82"/>
      <c r="MVB264" s="82"/>
      <c r="MVC264" s="82"/>
      <c r="MVD264" s="82"/>
      <c r="MVE264" s="82"/>
      <c r="MVF264" s="82"/>
      <c r="MVG264" s="82"/>
      <c r="MVH264" s="82"/>
      <c r="MVI264" s="82"/>
      <c r="MVJ264" s="82"/>
      <c r="MVK264" s="82"/>
      <c r="MVL264" s="82"/>
      <c r="MVM264" s="82"/>
      <c r="MVN264" s="82"/>
      <c r="MVO264" s="82"/>
      <c r="MVP264" s="82"/>
      <c r="MVQ264" s="82"/>
      <c r="MVR264" s="82"/>
      <c r="MVS264" s="82"/>
      <c r="MVT264" s="82"/>
      <c r="MVU264" s="82"/>
      <c r="MVV264" s="82"/>
      <c r="MVW264" s="82"/>
      <c r="MVX264" s="82"/>
      <c r="MVY264" s="82"/>
      <c r="MVZ264" s="82"/>
      <c r="MWA264" s="82"/>
      <c r="MWB264" s="82"/>
      <c r="MWC264" s="82"/>
      <c r="MWD264" s="82"/>
      <c r="MWE264" s="82"/>
      <c r="MWF264" s="82"/>
      <c r="MWG264" s="82"/>
      <c r="MWH264" s="82"/>
      <c r="MWI264" s="82"/>
      <c r="MWJ264" s="82"/>
      <c r="MWK264" s="82"/>
      <c r="MWL264" s="82"/>
      <c r="MWM264" s="82"/>
      <c r="MWN264" s="82"/>
      <c r="MWO264" s="82"/>
      <c r="MWP264" s="82"/>
      <c r="MWQ264" s="82"/>
      <c r="MWR264" s="82"/>
      <c r="MWS264" s="82"/>
      <c r="MWT264" s="82"/>
      <c r="MWU264" s="82"/>
      <c r="MWV264" s="82"/>
      <c r="MWW264" s="82"/>
      <c r="MWX264" s="82"/>
      <c r="MWY264" s="82"/>
      <c r="MWZ264" s="82"/>
      <c r="MXA264" s="82"/>
      <c r="MXB264" s="82"/>
      <c r="MXC264" s="82"/>
      <c r="MXD264" s="82"/>
      <c r="MXE264" s="82"/>
      <c r="MXF264" s="82"/>
      <c r="MXG264" s="82"/>
      <c r="MXH264" s="82"/>
      <c r="MXI264" s="82"/>
      <c r="MXJ264" s="82"/>
      <c r="MXK264" s="82"/>
      <c r="MXL264" s="82"/>
      <c r="MXM264" s="82"/>
      <c r="MXN264" s="82"/>
      <c r="MXO264" s="82"/>
      <c r="MXP264" s="82"/>
      <c r="MXQ264" s="82"/>
      <c r="MXR264" s="82"/>
      <c r="MXS264" s="82"/>
      <c r="MXT264" s="82"/>
      <c r="MXU264" s="82"/>
      <c r="MXV264" s="82"/>
      <c r="MXW264" s="82"/>
      <c r="MXX264" s="82"/>
      <c r="MXY264" s="82"/>
      <c r="MXZ264" s="82"/>
      <c r="MYA264" s="82"/>
      <c r="MYB264" s="82"/>
      <c r="MYC264" s="82"/>
      <c r="MYD264" s="82"/>
      <c r="MYE264" s="82"/>
      <c r="MYF264" s="82"/>
      <c r="MYG264" s="82"/>
      <c r="MYH264" s="82"/>
      <c r="MYI264" s="82"/>
      <c r="MYJ264" s="82"/>
      <c r="MYK264" s="82"/>
      <c r="MYL264" s="82"/>
      <c r="MYM264" s="82"/>
      <c r="MYN264" s="82"/>
      <c r="MYO264" s="82"/>
      <c r="MYP264" s="82"/>
      <c r="MYQ264" s="82"/>
      <c r="MYR264" s="82"/>
      <c r="MYS264" s="82"/>
      <c r="MYT264" s="82"/>
      <c r="MYU264" s="82"/>
      <c r="MYV264" s="82"/>
      <c r="MYW264" s="82"/>
      <c r="MYX264" s="82"/>
      <c r="MYY264" s="82"/>
      <c r="MYZ264" s="82"/>
      <c r="MZA264" s="82"/>
      <c r="MZB264" s="82"/>
      <c r="MZC264" s="82"/>
      <c r="MZD264" s="82"/>
      <c r="MZE264" s="82"/>
      <c r="MZF264" s="82"/>
      <c r="MZG264" s="82"/>
      <c r="MZH264" s="82"/>
      <c r="MZI264" s="82"/>
      <c r="MZJ264" s="82"/>
      <c r="MZK264" s="82"/>
      <c r="MZL264" s="82"/>
      <c r="MZM264" s="82"/>
      <c r="MZN264" s="82"/>
      <c r="MZO264" s="82"/>
      <c r="MZP264" s="82"/>
      <c r="MZQ264" s="82"/>
      <c r="MZR264" s="82"/>
      <c r="MZS264" s="82"/>
      <c r="MZT264" s="82"/>
      <c r="MZU264" s="82"/>
      <c r="MZV264" s="82"/>
      <c r="MZW264" s="82"/>
      <c r="MZX264" s="82"/>
      <c r="MZY264" s="82"/>
      <c r="MZZ264" s="82"/>
      <c r="NAA264" s="82"/>
      <c r="NAB264" s="82"/>
      <c r="NAC264" s="82"/>
      <c r="NAD264" s="82"/>
      <c r="NAE264" s="82"/>
      <c r="NAF264" s="82"/>
      <c r="NAG264" s="82"/>
      <c r="NAH264" s="82"/>
      <c r="NAI264" s="82"/>
      <c r="NAJ264" s="82"/>
      <c r="NAK264" s="82"/>
      <c r="NAL264" s="82"/>
      <c r="NAM264" s="82"/>
      <c r="NAN264" s="82"/>
      <c r="NAO264" s="82"/>
      <c r="NAP264" s="82"/>
      <c r="NAQ264" s="82"/>
      <c r="NAR264" s="82"/>
      <c r="NAS264" s="82"/>
      <c r="NAT264" s="82"/>
      <c r="NAU264" s="82"/>
      <c r="NAV264" s="82"/>
      <c r="NAW264" s="82"/>
      <c r="NAX264" s="82"/>
      <c r="NAY264" s="82"/>
      <c r="NAZ264" s="82"/>
      <c r="NBA264" s="82"/>
      <c r="NBB264" s="82"/>
      <c r="NBC264" s="82"/>
      <c r="NBD264" s="82"/>
      <c r="NBE264" s="82"/>
      <c r="NBF264" s="82"/>
      <c r="NBG264" s="82"/>
      <c r="NBH264" s="82"/>
      <c r="NBI264" s="82"/>
      <c r="NBJ264" s="82"/>
      <c r="NBK264" s="82"/>
      <c r="NBL264" s="82"/>
      <c r="NBM264" s="82"/>
      <c r="NBN264" s="82"/>
      <c r="NBO264" s="82"/>
      <c r="NBP264" s="82"/>
      <c r="NBQ264" s="82"/>
      <c r="NBR264" s="82"/>
      <c r="NBS264" s="82"/>
      <c r="NBT264" s="82"/>
      <c r="NBU264" s="82"/>
      <c r="NBV264" s="82"/>
      <c r="NBW264" s="82"/>
      <c r="NBX264" s="82"/>
      <c r="NBY264" s="82"/>
      <c r="NBZ264" s="82"/>
      <c r="NCA264" s="82"/>
      <c r="NCB264" s="82"/>
      <c r="NCC264" s="82"/>
      <c r="NCD264" s="82"/>
      <c r="NCE264" s="82"/>
      <c r="NCF264" s="82"/>
      <c r="NCG264" s="82"/>
      <c r="NCH264" s="82"/>
      <c r="NCI264" s="82"/>
      <c r="NCJ264" s="82"/>
      <c r="NCK264" s="82"/>
      <c r="NCL264" s="82"/>
      <c r="NCM264" s="82"/>
      <c r="NCN264" s="82"/>
      <c r="NCO264" s="82"/>
      <c r="NCP264" s="82"/>
      <c r="NCQ264" s="82"/>
      <c r="NCR264" s="82"/>
      <c r="NCS264" s="82"/>
      <c r="NCT264" s="82"/>
      <c r="NCU264" s="82"/>
      <c r="NCV264" s="82"/>
      <c r="NCW264" s="82"/>
      <c r="NCX264" s="82"/>
      <c r="NCY264" s="82"/>
      <c r="NCZ264" s="82"/>
      <c r="NDA264" s="82"/>
      <c r="NDB264" s="82"/>
      <c r="NDC264" s="82"/>
      <c r="NDD264" s="82"/>
      <c r="NDE264" s="82"/>
      <c r="NDF264" s="82"/>
      <c r="NDG264" s="82"/>
      <c r="NDH264" s="82"/>
      <c r="NDI264" s="82"/>
      <c r="NDJ264" s="82"/>
      <c r="NDK264" s="82"/>
      <c r="NDL264" s="82"/>
      <c r="NDM264" s="82"/>
      <c r="NDN264" s="82"/>
      <c r="NDO264" s="82"/>
      <c r="NDP264" s="82"/>
      <c r="NDQ264" s="82"/>
      <c r="NDR264" s="82"/>
      <c r="NDS264" s="82"/>
      <c r="NDT264" s="82"/>
      <c r="NDU264" s="82"/>
      <c r="NDV264" s="82"/>
      <c r="NDW264" s="82"/>
      <c r="NDX264" s="82"/>
      <c r="NDY264" s="82"/>
      <c r="NDZ264" s="82"/>
      <c r="NEA264" s="82"/>
      <c r="NEB264" s="82"/>
      <c r="NEC264" s="82"/>
      <c r="NED264" s="82"/>
      <c r="NEE264" s="82"/>
      <c r="NEF264" s="82"/>
      <c r="NEG264" s="82"/>
      <c r="NEH264" s="82"/>
      <c r="NEI264" s="82"/>
      <c r="NEJ264" s="82"/>
      <c r="NEK264" s="82"/>
      <c r="NEL264" s="82"/>
      <c r="NEM264" s="82"/>
      <c r="NEN264" s="82"/>
      <c r="NEO264" s="82"/>
      <c r="NEP264" s="82"/>
      <c r="NEQ264" s="82"/>
      <c r="NER264" s="82"/>
      <c r="NES264" s="82"/>
      <c r="NET264" s="82"/>
      <c r="NEU264" s="82"/>
      <c r="NEV264" s="82"/>
      <c r="NEW264" s="82"/>
      <c r="NEX264" s="82"/>
      <c r="NEY264" s="82"/>
      <c r="NEZ264" s="82"/>
      <c r="NFA264" s="82"/>
      <c r="NFB264" s="82"/>
      <c r="NFC264" s="82"/>
      <c r="NFD264" s="82"/>
      <c r="NFE264" s="82"/>
      <c r="NFF264" s="82"/>
      <c r="NFG264" s="82"/>
      <c r="NFH264" s="82"/>
      <c r="NFI264" s="82"/>
      <c r="NFJ264" s="82"/>
      <c r="NFK264" s="82"/>
      <c r="NFL264" s="82"/>
      <c r="NFM264" s="82"/>
      <c r="NFN264" s="82"/>
      <c r="NFO264" s="82"/>
      <c r="NFP264" s="82"/>
      <c r="NFQ264" s="82"/>
      <c r="NFR264" s="82"/>
      <c r="NFS264" s="82"/>
      <c r="NFT264" s="82"/>
      <c r="NFU264" s="82"/>
      <c r="NFV264" s="82"/>
      <c r="NFW264" s="82"/>
      <c r="NFX264" s="82"/>
      <c r="NFY264" s="82"/>
      <c r="NFZ264" s="82"/>
      <c r="NGA264" s="82"/>
      <c r="NGB264" s="82"/>
      <c r="NGC264" s="82"/>
      <c r="NGD264" s="82"/>
      <c r="NGE264" s="82"/>
      <c r="NGF264" s="82"/>
      <c r="NGG264" s="82"/>
      <c r="NGH264" s="82"/>
      <c r="NGI264" s="82"/>
      <c r="NGJ264" s="82"/>
      <c r="NGK264" s="82"/>
      <c r="NGL264" s="82"/>
      <c r="NGM264" s="82"/>
      <c r="NGN264" s="82"/>
      <c r="NGO264" s="82"/>
      <c r="NGP264" s="82"/>
      <c r="NGQ264" s="82"/>
      <c r="NGR264" s="82"/>
      <c r="NGS264" s="82"/>
      <c r="NGT264" s="82"/>
      <c r="NGU264" s="82"/>
      <c r="NGV264" s="82"/>
      <c r="NGW264" s="82"/>
      <c r="NGX264" s="82"/>
      <c r="NGY264" s="82"/>
      <c r="NGZ264" s="82"/>
      <c r="NHA264" s="82"/>
      <c r="NHB264" s="82"/>
      <c r="NHC264" s="82"/>
      <c r="NHD264" s="82"/>
      <c r="NHE264" s="82"/>
      <c r="NHF264" s="82"/>
      <c r="NHG264" s="82"/>
      <c r="NHH264" s="82"/>
      <c r="NHI264" s="82"/>
      <c r="NHJ264" s="82"/>
      <c r="NHK264" s="82"/>
      <c r="NHL264" s="82"/>
      <c r="NHM264" s="82"/>
      <c r="NHN264" s="82"/>
      <c r="NHO264" s="82"/>
      <c r="NHP264" s="82"/>
      <c r="NHQ264" s="82"/>
      <c r="NHR264" s="82"/>
      <c r="NHS264" s="82"/>
      <c r="NHT264" s="82"/>
      <c r="NHU264" s="82"/>
      <c r="NHV264" s="82"/>
      <c r="NHW264" s="82"/>
      <c r="NHX264" s="82"/>
      <c r="NHY264" s="82"/>
      <c r="NHZ264" s="82"/>
      <c r="NIA264" s="82"/>
      <c r="NIB264" s="82"/>
      <c r="NIC264" s="82"/>
      <c r="NID264" s="82"/>
      <c r="NIE264" s="82"/>
      <c r="NIF264" s="82"/>
      <c r="NIG264" s="82"/>
      <c r="NIH264" s="82"/>
      <c r="NII264" s="82"/>
      <c r="NIJ264" s="82"/>
      <c r="NIK264" s="82"/>
      <c r="NIL264" s="82"/>
      <c r="NIM264" s="82"/>
      <c r="NIN264" s="82"/>
      <c r="NIO264" s="82"/>
      <c r="NIP264" s="82"/>
      <c r="NIQ264" s="82"/>
      <c r="NIR264" s="82"/>
      <c r="NIS264" s="82"/>
      <c r="NIT264" s="82"/>
      <c r="NIU264" s="82"/>
      <c r="NIV264" s="82"/>
      <c r="NIW264" s="82"/>
      <c r="NIX264" s="82"/>
      <c r="NIY264" s="82"/>
      <c r="NIZ264" s="82"/>
      <c r="NJA264" s="82"/>
      <c r="NJB264" s="82"/>
      <c r="NJC264" s="82"/>
      <c r="NJD264" s="82"/>
      <c r="NJE264" s="82"/>
      <c r="NJF264" s="82"/>
      <c r="NJG264" s="82"/>
      <c r="NJH264" s="82"/>
      <c r="NJI264" s="82"/>
      <c r="NJJ264" s="82"/>
      <c r="NJK264" s="82"/>
      <c r="NJL264" s="82"/>
      <c r="NJM264" s="82"/>
      <c r="NJN264" s="82"/>
      <c r="NJO264" s="82"/>
      <c r="NJP264" s="82"/>
      <c r="NJQ264" s="82"/>
      <c r="NJR264" s="82"/>
      <c r="NJS264" s="82"/>
      <c r="NJT264" s="82"/>
      <c r="NJU264" s="82"/>
      <c r="NJV264" s="82"/>
      <c r="NJW264" s="82"/>
      <c r="NJX264" s="82"/>
      <c r="NJY264" s="82"/>
      <c r="NJZ264" s="82"/>
      <c r="NKA264" s="82"/>
      <c r="NKB264" s="82"/>
      <c r="NKC264" s="82"/>
      <c r="NKD264" s="82"/>
      <c r="NKE264" s="82"/>
      <c r="NKF264" s="82"/>
      <c r="NKG264" s="82"/>
      <c r="NKH264" s="82"/>
      <c r="NKI264" s="82"/>
      <c r="NKJ264" s="82"/>
      <c r="NKK264" s="82"/>
      <c r="NKL264" s="82"/>
      <c r="NKM264" s="82"/>
      <c r="NKN264" s="82"/>
      <c r="NKO264" s="82"/>
      <c r="NKP264" s="82"/>
      <c r="NKQ264" s="82"/>
      <c r="NKR264" s="82"/>
      <c r="NKS264" s="82"/>
      <c r="NKT264" s="82"/>
      <c r="NKU264" s="82"/>
      <c r="NKV264" s="82"/>
      <c r="NKW264" s="82"/>
      <c r="NKX264" s="82"/>
      <c r="NKY264" s="82"/>
      <c r="NKZ264" s="82"/>
      <c r="NLA264" s="82"/>
      <c r="NLB264" s="82"/>
      <c r="NLC264" s="82"/>
      <c r="NLD264" s="82"/>
      <c r="NLE264" s="82"/>
      <c r="NLF264" s="82"/>
      <c r="NLG264" s="82"/>
      <c r="NLH264" s="82"/>
      <c r="NLI264" s="82"/>
      <c r="NLJ264" s="82"/>
      <c r="NLK264" s="82"/>
      <c r="NLL264" s="82"/>
      <c r="NLM264" s="82"/>
      <c r="NLN264" s="82"/>
      <c r="NLO264" s="82"/>
      <c r="NLP264" s="82"/>
      <c r="NLQ264" s="82"/>
      <c r="NLR264" s="82"/>
      <c r="NLS264" s="82"/>
      <c r="NLT264" s="82"/>
      <c r="NLU264" s="82"/>
      <c r="NLV264" s="82"/>
      <c r="NLW264" s="82"/>
      <c r="NLX264" s="82"/>
      <c r="NLY264" s="82"/>
      <c r="NLZ264" s="82"/>
      <c r="NMA264" s="82"/>
      <c r="NMB264" s="82"/>
      <c r="NMC264" s="82"/>
      <c r="NMD264" s="82"/>
      <c r="NME264" s="82"/>
      <c r="NMF264" s="82"/>
      <c r="NMG264" s="82"/>
      <c r="NMH264" s="82"/>
      <c r="NMI264" s="82"/>
      <c r="NMJ264" s="82"/>
      <c r="NMK264" s="82"/>
      <c r="NML264" s="82"/>
      <c r="NMM264" s="82"/>
      <c r="NMN264" s="82"/>
      <c r="NMO264" s="82"/>
      <c r="NMP264" s="82"/>
      <c r="NMQ264" s="82"/>
      <c r="NMR264" s="82"/>
      <c r="NMS264" s="82"/>
      <c r="NMT264" s="82"/>
      <c r="NMU264" s="82"/>
      <c r="NMV264" s="82"/>
      <c r="NMW264" s="82"/>
      <c r="NMX264" s="82"/>
      <c r="NMY264" s="82"/>
      <c r="NMZ264" s="82"/>
      <c r="NNA264" s="82"/>
      <c r="NNB264" s="82"/>
      <c r="NNC264" s="82"/>
      <c r="NND264" s="82"/>
      <c r="NNE264" s="82"/>
      <c r="NNF264" s="82"/>
      <c r="NNG264" s="82"/>
      <c r="NNH264" s="82"/>
      <c r="NNI264" s="82"/>
      <c r="NNJ264" s="82"/>
      <c r="NNK264" s="82"/>
      <c r="NNL264" s="82"/>
      <c r="NNM264" s="82"/>
      <c r="NNN264" s="82"/>
      <c r="NNO264" s="82"/>
      <c r="NNP264" s="82"/>
      <c r="NNQ264" s="82"/>
      <c r="NNR264" s="82"/>
      <c r="NNS264" s="82"/>
      <c r="NNT264" s="82"/>
      <c r="NNU264" s="82"/>
      <c r="NNV264" s="82"/>
      <c r="NNW264" s="82"/>
      <c r="NNX264" s="82"/>
      <c r="NNY264" s="82"/>
      <c r="NNZ264" s="82"/>
      <c r="NOA264" s="82"/>
      <c r="NOB264" s="82"/>
      <c r="NOC264" s="82"/>
      <c r="NOD264" s="82"/>
      <c r="NOE264" s="82"/>
      <c r="NOF264" s="82"/>
      <c r="NOG264" s="82"/>
      <c r="NOH264" s="82"/>
      <c r="NOI264" s="82"/>
      <c r="NOJ264" s="82"/>
      <c r="NOK264" s="82"/>
      <c r="NOL264" s="82"/>
      <c r="NOM264" s="82"/>
      <c r="NON264" s="82"/>
      <c r="NOO264" s="82"/>
      <c r="NOP264" s="82"/>
      <c r="NOQ264" s="82"/>
      <c r="NOR264" s="82"/>
      <c r="NOS264" s="82"/>
      <c r="NOT264" s="82"/>
      <c r="NOU264" s="82"/>
      <c r="NOV264" s="82"/>
      <c r="NOW264" s="82"/>
      <c r="NOX264" s="82"/>
      <c r="NOY264" s="82"/>
      <c r="NOZ264" s="82"/>
      <c r="NPA264" s="82"/>
      <c r="NPB264" s="82"/>
      <c r="NPC264" s="82"/>
      <c r="NPD264" s="82"/>
      <c r="NPE264" s="82"/>
      <c r="NPF264" s="82"/>
      <c r="NPG264" s="82"/>
      <c r="NPH264" s="82"/>
      <c r="NPI264" s="82"/>
      <c r="NPJ264" s="82"/>
      <c r="NPK264" s="82"/>
      <c r="NPL264" s="82"/>
      <c r="NPM264" s="82"/>
      <c r="NPN264" s="82"/>
      <c r="NPO264" s="82"/>
      <c r="NPP264" s="82"/>
      <c r="NPQ264" s="82"/>
      <c r="NPR264" s="82"/>
      <c r="NPS264" s="82"/>
      <c r="NPT264" s="82"/>
      <c r="NPU264" s="82"/>
      <c r="NPV264" s="82"/>
      <c r="NPW264" s="82"/>
      <c r="NPX264" s="82"/>
      <c r="NPY264" s="82"/>
      <c r="NPZ264" s="82"/>
      <c r="NQA264" s="82"/>
      <c r="NQB264" s="82"/>
      <c r="NQC264" s="82"/>
      <c r="NQD264" s="82"/>
      <c r="NQE264" s="82"/>
      <c r="NQF264" s="82"/>
      <c r="NQG264" s="82"/>
      <c r="NQH264" s="82"/>
      <c r="NQI264" s="82"/>
      <c r="NQJ264" s="82"/>
      <c r="NQK264" s="82"/>
      <c r="NQL264" s="82"/>
      <c r="NQM264" s="82"/>
      <c r="NQN264" s="82"/>
      <c r="NQO264" s="82"/>
      <c r="NQP264" s="82"/>
      <c r="NQQ264" s="82"/>
      <c r="NQR264" s="82"/>
      <c r="NQS264" s="82"/>
      <c r="NQT264" s="82"/>
      <c r="NQU264" s="82"/>
      <c r="NQV264" s="82"/>
      <c r="NQW264" s="82"/>
      <c r="NQX264" s="82"/>
      <c r="NQY264" s="82"/>
      <c r="NQZ264" s="82"/>
      <c r="NRA264" s="82"/>
      <c r="NRB264" s="82"/>
      <c r="NRC264" s="82"/>
      <c r="NRD264" s="82"/>
      <c r="NRE264" s="82"/>
      <c r="NRF264" s="82"/>
      <c r="NRG264" s="82"/>
      <c r="NRH264" s="82"/>
      <c r="NRI264" s="82"/>
      <c r="NRJ264" s="82"/>
      <c r="NRK264" s="82"/>
      <c r="NRL264" s="82"/>
      <c r="NRM264" s="82"/>
      <c r="NRN264" s="82"/>
      <c r="NRO264" s="82"/>
      <c r="NRP264" s="82"/>
      <c r="NRQ264" s="82"/>
      <c r="NRR264" s="82"/>
      <c r="NRS264" s="82"/>
      <c r="NRT264" s="82"/>
      <c r="NRU264" s="82"/>
      <c r="NRV264" s="82"/>
      <c r="NRW264" s="82"/>
      <c r="NRX264" s="82"/>
      <c r="NRY264" s="82"/>
      <c r="NRZ264" s="82"/>
      <c r="NSA264" s="82"/>
      <c r="NSB264" s="82"/>
      <c r="NSC264" s="82"/>
      <c r="NSD264" s="82"/>
      <c r="NSE264" s="82"/>
      <c r="NSF264" s="82"/>
      <c r="NSG264" s="82"/>
      <c r="NSH264" s="82"/>
      <c r="NSI264" s="82"/>
      <c r="NSJ264" s="82"/>
      <c r="NSK264" s="82"/>
      <c r="NSL264" s="82"/>
      <c r="NSM264" s="82"/>
      <c r="NSN264" s="82"/>
      <c r="NSO264" s="82"/>
      <c r="NSP264" s="82"/>
      <c r="NSQ264" s="82"/>
      <c r="NSR264" s="82"/>
      <c r="NSS264" s="82"/>
      <c r="NST264" s="82"/>
      <c r="NSU264" s="82"/>
      <c r="NSV264" s="82"/>
      <c r="NSW264" s="82"/>
      <c r="NSX264" s="82"/>
      <c r="NSY264" s="82"/>
      <c r="NSZ264" s="82"/>
      <c r="NTA264" s="82"/>
      <c r="NTB264" s="82"/>
      <c r="NTC264" s="82"/>
      <c r="NTD264" s="82"/>
      <c r="NTE264" s="82"/>
      <c r="NTF264" s="82"/>
      <c r="NTG264" s="82"/>
      <c r="NTH264" s="82"/>
      <c r="NTI264" s="82"/>
      <c r="NTJ264" s="82"/>
      <c r="NTK264" s="82"/>
      <c r="NTL264" s="82"/>
      <c r="NTM264" s="82"/>
      <c r="NTN264" s="82"/>
      <c r="NTO264" s="82"/>
      <c r="NTP264" s="82"/>
      <c r="NTQ264" s="82"/>
      <c r="NTR264" s="82"/>
      <c r="NTS264" s="82"/>
      <c r="NTT264" s="82"/>
      <c r="NTU264" s="82"/>
      <c r="NTV264" s="82"/>
      <c r="NTW264" s="82"/>
      <c r="NTX264" s="82"/>
      <c r="NTY264" s="82"/>
      <c r="NTZ264" s="82"/>
      <c r="NUA264" s="82"/>
      <c r="NUB264" s="82"/>
      <c r="NUC264" s="82"/>
      <c r="NUD264" s="82"/>
      <c r="NUE264" s="82"/>
      <c r="NUF264" s="82"/>
      <c r="NUG264" s="82"/>
      <c r="NUH264" s="82"/>
      <c r="NUI264" s="82"/>
      <c r="NUJ264" s="82"/>
      <c r="NUK264" s="82"/>
      <c r="NUL264" s="82"/>
      <c r="NUM264" s="82"/>
      <c r="NUN264" s="82"/>
      <c r="NUO264" s="82"/>
      <c r="NUP264" s="82"/>
      <c r="NUQ264" s="82"/>
      <c r="NUR264" s="82"/>
      <c r="NUS264" s="82"/>
      <c r="NUT264" s="82"/>
      <c r="NUU264" s="82"/>
      <c r="NUV264" s="82"/>
      <c r="NUW264" s="82"/>
      <c r="NUX264" s="82"/>
      <c r="NUY264" s="82"/>
      <c r="NUZ264" s="82"/>
      <c r="NVA264" s="82"/>
      <c r="NVB264" s="82"/>
      <c r="NVC264" s="82"/>
      <c r="NVD264" s="82"/>
      <c r="NVE264" s="82"/>
      <c r="NVF264" s="82"/>
      <c r="NVG264" s="82"/>
      <c r="NVH264" s="82"/>
      <c r="NVI264" s="82"/>
      <c r="NVJ264" s="82"/>
      <c r="NVK264" s="82"/>
      <c r="NVL264" s="82"/>
      <c r="NVM264" s="82"/>
      <c r="NVN264" s="82"/>
      <c r="NVO264" s="82"/>
      <c r="NVP264" s="82"/>
      <c r="NVQ264" s="82"/>
      <c r="NVR264" s="82"/>
      <c r="NVS264" s="82"/>
      <c r="NVT264" s="82"/>
      <c r="NVU264" s="82"/>
      <c r="NVV264" s="82"/>
      <c r="NVW264" s="82"/>
      <c r="NVX264" s="82"/>
      <c r="NVY264" s="82"/>
      <c r="NVZ264" s="82"/>
      <c r="NWA264" s="82"/>
      <c r="NWB264" s="82"/>
      <c r="NWC264" s="82"/>
      <c r="NWD264" s="82"/>
      <c r="NWE264" s="82"/>
      <c r="NWF264" s="82"/>
      <c r="NWG264" s="82"/>
      <c r="NWH264" s="82"/>
      <c r="NWI264" s="82"/>
      <c r="NWJ264" s="82"/>
      <c r="NWK264" s="82"/>
      <c r="NWL264" s="82"/>
      <c r="NWM264" s="82"/>
      <c r="NWN264" s="82"/>
      <c r="NWO264" s="82"/>
      <c r="NWP264" s="82"/>
      <c r="NWQ264" s="82"/>
      <c r="NWR264" s="82"/>
      <c r="NWS264" s="82"/>
      <c r="NWT264" s="82"/>
      <c r="NWU264" s="82"/>
      <c r="NWV264" s="82"/>
      <c r="NWW264" s="82"/>
      <c r="NWX264" s="82"/>
      <c r="NWY264" s="82"/>
      <c r="NWZ264" s="82"/>
      <c r="NXA264" s="82"/>
      <c r="NXB264" s="82"/>
      <c r="NXC264" s="82"/>
      <c r="NXD264" s="82"/>
      <c r="NXE264" s="82"/>
      <c r="NXF264" s="82"/>
      <c r="NXG264" s="82"/>
      <c r="NXH264" s="82"/>
      <c r="NXI264" s="82"/>
      <c r="NXJ264" s="82"/>
      <c r="NXK264" s="82"/>
      <c r="NXL264" s="82"/>
      <c r="NXM264" s="82"/>
      <c r="NXN264" s="82"/>
      <c r="NXO264" s="82"/>
      <c r="NXP264" s="82"/>
      <c r="NXQ264" s="82"/>
      <c r="NXR264" s="82"/>
      <c r="NXS264" s="82"/>
      <c r="NXT264" s="82"/>
      <c r="NXU264" s="82"/>
      <c r="NXV264" s="82"/>
      <c r="NXW264" s="82"/>
      <c r="NXX264" s="82"/>
      <c r="NXY264" s="82"/>
      <c r="NXZ264" s="82"/>
      <c r="NYA264" s="82"/>
      <c r="NYB264" s="82"/>
      <c r="NYC264" s="82"/>
      <c r="NYD264" s="82"/>
      <c r="NYE264" s="82"/>
      <c r="NYF264" s="82"/>
      <c r="NYG264" s="82"/>
      <c r="NYH264" s="82"/>
      <c r="NYI264" s="82"/>
      <c r="NYJ264" s="82"/>
      <c r="NYK264" s="82"/>
      <c r="NYL264" s="82"/>
      <c r="NYM264" s="82"/>
      <c r="NYN264" s="82"/>
      <c r="NYO264" s="82"/>
      <c r="NYP264" s="82"/>
      <c r="NYQ264" s="82"/>
      <c r="NYR264" s="82"/>
      <c r="NYS264" s="82"/>
      <c r="NYT264" s="82"/>
      <c r="NYU264" s="82"/>
      <c r="NYV264" s="82"/>
      <c r="NYW264" s="82"/>
      <c r="NYX264" s="82"/>
      <c r="NYY264" s="82"/>
      <c r="NYZ264" s="82"/>
      <c r="NZA264" s="82"/>
      <c r="NZB264" s="82"/>
      <c r="NZC264" s="82"/>
      <c r="NZD264" s="82"/>
      <c r="NZE264" s="82"/>
      <c r="NZF264" s="82"/>
      <c r="NZG264" s="82"/>
      <c r="NZH264" s="82"/>
      <c r="NZI264" s="82"/>
      <c r="NZJ264" s="82"/>
      <c r="NZK264" s="82"/>
      <c r="NZL264" s="82"/>
      <c r="NZM264" s="82"/>
      <c r="NZN264" s="82"/>
      <c r="NZO264" s="82"/>
      <c r="NZP264" s="82"/>
      <c r="NZQ264" s="82"/>
      <c r="NZR264" s="82"/>
      <c r="NZS264" s="82"/>
      <c r="NZT264" s="82"/>
      <c r="NZU264" s="82"/>
      <c r="NZV264" s="82"/>
      <c r="NZW264" s="82"/>
      <c r="NZX264" s="82"/>
      <c r="NZY264" s="82"/>
      <c r="NZZ264" s="82"/>
      <c r="OAA264" s="82"/>
      <c r="OAB264" s="82"/>
      <c r="OAC264" s="82"/>
      <c r="OAD264" s="82"/>
      <c r="OAE264" s="82"/>
      <c r="OAF264" s="82"/>
      <c r="OAG264" s="82"/>
      <c r="OAH264" s="82"/>
      <c r="OAI264" s="82"/>
      <c r="OAJ264" s="82"/>
      <c r="OAK264" s="82"/>
      <c r="OAL264" s="82"/>
      <c r="OAM264" s="82"/>
      <c r="OAN264" s="82"/>
      <c r="OAO264" s="82"/>
      <c r="OAP264" s="82"/>
      <c r="OAQ264" s="82"/>
      <c r="OAR264" s="82"/>
      <c r="OAS264" s="82"/>
      <c r="OAT264" s="82"/>
      <c r="OAU264" s="82"/>
      <c r="OAV264" s="82"/>
      <c r="OAW264" s="82"/>
      <c r="OAX264" s="82"/>
      <c r="OAY264" s="82"/>
      <c r="OAZ264" s="82"/>
      <c r="OBA264" s="82"/>
      <c r="OBB264" s="82"/>
      <c r="OBC264" s="82"/>
      <c r="OBD264" s="82"/>
      <c r="OBE264" s="82"/>
      <c r="OBF264" s="82"/>
      <c r="OBG264" s="82"/>
      <c r="OBH264" s="82"/>
      <c r="OBI264" s="82"/>
      <c r="OBJ264" s="82"/>
      <c r="OBK264" s="82"/>
      <c r="OBL264" s="82"/>
      <c r="OBM264" s="82"/>
      <c r="OBN264" s="82"/>
      <c r="OBO264" s="82"/>
      <c r="OBP264" s="82"/>
      <c r="OBQ264" s="82"/>
      <c r="OBR264" s="82"/>
      <c r="OBS264" s="82"/>
      <c r="OBT264" s="82"/>
      <c r="OBU264" s="82"/>
      <c r="OBV264" s="82"/>
      <c r="OBW264" s="82"/>
      <c r="OBX264" s="82"/>
      <c r="OBY264" s="82"/>
      <c r="OBZ264" s="82"/>
      <c r="OCA264" s="82"/>
      <c r="OCB264" s="82"/>
      <c r="OCC264" s="82"/>
      <c r="OCD264" s="82"/>
      <c r="OCE264" s="82"/>
      <c r="OCF264" s="82"/>
      <c r="OCG264" s="82"/>
      <c r="OCH264" s="82"/>
      <c r="OCI264" s="82"/>
      <c r="OCJ264" s="82"/>
      <c r="OCK264" s="82"/>
      <c r="OCL264" s="82"/>
      <c r="OCM264" s="82"/>
      <c r="OCN264" s="82"/>
      <c r="OCO264" s="82"/>
      <c r="OCP264" s="82"/>
      <c r="OCQ264" s="82"/>
      <c r="OCR264" s="82"/>
      <c r="OCS264" s="82"/>
      <c r="OCT264" s="82"/>
      <c r="OCU264" s="82"/>
      <c r="OCV264" s="82"/>
      <c r="OCW264" s="82"/>
      <c r="OCX264" s="82"/>
      <c r="OCY264" s="82"/>
      <c r="OCZ264" s="82"/>
      <c r="ODA264" s="82"/>
      <c r="ODB264" s="82"/>
      <c r="ODC264" s="82"/>
      <c r="ODD264" s="82"/>
      <c r="ODE264" s="82"/>
      <c r="ODF264" s="82"/>
      <c r="ODG264" s="82"/>
      <c r="ODH264" s="82"/>
      <c r="ODI264" s="82"/>
      <c r="ODJ264" s="82"/>
      <c r="ODK264" s="82"/>
      <c r="ODL264" s="82"/>
      <c r="ODM264" s="82"/>
      <c r="ODN264" s="82"/>
      <c r="ODO264" s="82"/>
      <c r="ODP264" s="82"/>
      <c r="ODQ264" s="82"/>
      <c r="ODR264" s="82"/>
      <c r="ODS264" s="82"/>
      <c r="ODT264" s="82"/>
      <c r="ODU264" s="82"/>
      <c r="ODV264" s="82"/>
      <c r="ODW264" s="82"/>
      <c r="ODX264" s="82"/>
      <c r="ODY264" s="82"/>
      <c r="ODZ264" s="82"/>
      <c r="OEA264" s="82"/>
      <c r="OEB264" s="82"/>
      <c r="OEC264" s="82"/>
      <c r="OED264" s="82"/>
      <c r="OEE264" s="82"/>
      <c r="OEF264" s="82"/>
      <c r="OEG264" s="82"/>
      <c r="OEH264" s="82"/>
      <c r="OEI264" s="82"/>
      <c r="OEJ264" s="82"/>
      <c r="OEK264" s="82"/>
      <c r="OEL264" s="82"/>
      <c r="OEM264" s="82"/>
      <c r="OEN264" s="82"/>
      <c r="OEO264" s="82"/>
      <c r="OEP264" s="82"/>
      <c r="OEQ264" s="82"/>
      <c r="OER264" s="82"/>
      <c r="OES264" s="82"/>
      <c r="OET264" s="82"/>
      <c r="OEU264" s="82"/>
      <c r="OEV264" s="82"/>
      <c r="OEW264" s="82"/>
      <c r="OEX264" s="82"/>
      <c r="OEY264" s="82"/>
      <c r="OEZ264" s="82"/>
      <c r="OFA264" s="82"/>
      <c r="OFB264" s="82"/>
      <c r="OFC264" s="82"/>
      <c r="OFD264" s="82"/>
      <c r="OFE264" s="82"/>
      <c r="OFF264" s="82"/>
      <c r="OFG264" s="82"/>
      <c r="OFH264" s="82"/>
      <c r="OFI264" s="82"/>
      <c r="OFJ264" s="82"/>
      <c r="OFK264" s="82"/>
      <c r="OFL264" s="82"/>
      <c r="OFM264" s="82"/>
      <c r="OFN264" s="82"/>
      <c r="OFO264" s="82"/>
      <c r="OFP264" s="82"/>
      <c r="OFQ264" s="82"/>
      <c r="OFR264" s="82"/>
      <c r="OFS264" s="82"/>
      <c r="OFT264" s="82"/>
      <c r="OFU264" s="82"/>
      <c r="OFV264" s="82"/>
      <c r="OFW264" s="82"/>
      <c r="OFX264" s="82"/>
      <c r="OFY264" s="82"/>
      <c r="OFZ264" s="82"/>
      <c r="OGA264" s="82"/>
      <c r="OGB264" s="82"/>
      <c r="OGC264" s="82"/>
      <c r="OGD264" s="82"/>
      <c r="OGE264" s="82"/>
      <c r="OGF264" s="82"/>
      <c r="OGG264" s="82"/>
      <c r="OGH264" s="82"/>
      <c r="OGI264" s="82"/>
      <c r="OGJ264" s="82"/>
      <c r="OGK264" s="82"/>
      <c r="OGL264" s="82"/>
      <c r="OGM264" s="82"/>
      <c r="OGN264" s="82"/>
      <c r="OGO264" s="82"/>
      <c r="OGP264" s="82"/>
      <c r="OGQ264" s="82"/>
      <c r="OGR264" s="82"/>
      <c r="OGS264" s="82"/>
      <c r="OGT264" s="82"/>
      <c r="OGU264" s="82"/>
      <c r="OGV264" s="82"/>
      <c r="OGW264" s="82"/>
      <c r="OGX264" s="82"/>
      <c r="OGY264" s="82"/>
      <c r="OGZ264" s="82"/>
      <c r="OHA264" s="82"/>
      <c r="OHB264" s="82"/>
      <c r="OHC264" s="82"/>
      <c r="OHD264" s="82"/>
      <c r="OHE264" s="82"/>
      <c r="OHF264" s="82"/>
      <c r="OHG264" s="82"/>
      <c r="OHH264" s="82"/>
      <c r="OHI264" s="82"/>
      <c r="OHJ264" s="82"/>
      <c r="OHK264" s="82"/>
      <c r="OHL264" s="82"/>
      <c r="OHM264" s="82"/>
      <c r="OHN264" s="82"/>
      <c r="OHO264" s="82"/>
      <c r="OHP264" s="82"/>
      <c r="OHQ264" s="82"/>
      <c r="OHR264" s="82"/>
      <c r="OHS264" s="82"/>
      <c r="OHT264" s="82"/>
      <c r="OHU264" s="82"/>
      <c r="OHV264" s="82"/>
      <c r="OHW264" s="82"/>
      <c r="OHX264" s="82"/>
      <c r="OHY264" s="82"/>
      <c r="OHZ264" s="82"/>
      <c r="OIA264" s="82"/>
      <c r="OIB264" s="82"/>
      <c r="OIC264" s="82"/>
      <c r="OID264" s="82"/>
      <c r="OIE264" s="82"/>
      <c r="OIF264" s="82"/>
      <c r="OIG264" s="82"/>
      <c r="OIH264" s="82"/>
      <c r="OII264" s="82"/>
      <c r="OIJ264" s="82"/>
      <c r="OIK264" s="82"/>
      <c r="OIL264" s="82"/>
      <c r="OIM264" s="82"/>
      <c r="OIN264" s="82"/>
      <c r="OIO264" s="82"/>
      <c r="OIP264" s="82"/>
      <c r="OIQ264" s="82"/>
      <c r="OIR264" s="82"/>
      <c r="OIS264" s="82"/>
      <c r="OIT264" s="82"/>
      <c r="OIU264" s="82"/>
      <c r="OIV264" s="82"/>
      <c r="OIW264" s="82"/>
      <c r="OIX264" s="82"/>
      <c r="OIY264" s="82"/>
      <c r="OIZ264" s="82"/>
      <c r="OJA264" s="82"/>
      <c r="OJB264" s="82"/>
      <c r="OJC264" s="82"/>
      <c r="OJD264" s="82"/>
      <c r="OJE264" s="82"/>
      <c r="OJF264" s="82"/>
      <c r="OJG264" s="82"/>
      <c r="OJH264" s="82"/>
      <c r="OJI264" s="82"/>
      <c r="OJJ264" s="82"/>
      <c r="OJK264" s="82"/>
      <c r="OJL264" s="82"/>
      <c r="OJM264" s="82"/>
      <c r="OJN264" s="82"/>
      <c r="OJO264" s="82"/>
      <c r="OJP264" s="82"/>
      <c r="OJQ264" s="82"/>
      <c r="OJR264" s="82"/>
      <c r="OJS264" s="82"/>
      <c r="OJT264" s="82"/>
      <c r="OJU264" s="82"/>
      <c r="OJV264" s="82"/>
      <c r="OJW264" s="82"/>
      <c r="OJX264" s="82"/>
      <c r="OJY264" s="82"/>
      <c r="OJZ264" s="82"/>
      <c r="OKA264" s="82"/>
      <c r="OKB264" s="82"/>
      <c r="OKC264" s="82"/>
      <c r="OKD264" s="82"/>
      <c r="OKE264" s="82"/>
      <c r="OKF264" s="82"/>
      <c r="OKG264" s="82"/>
      <c r="OKH264" s="82"/>
      <c r="OKI264" s="82"/>
      <c r="OKJ264" s="82"/>
      <c r="OKK264" s="82"/>
      <c r="OKL264" s="82"/>
      <c r="OKM264" s="82"/>
      <c r="OKN264" s="82"/>
      <c r="OKO264" s="82"/>
      <c r="OKP264" s="82"/>
      <c r="OKQ264" s="82"/>
      <c r="OKR264" s="82"/>
      <c r="OKS264" s="82"/>
      <c r="OKT264" s="82"/>
      <c r="OKU264" s="82"/>
      <c r="OKV264" s="82"/>
      <c r="OKW264" s="82"/>
      <c r="OKX264" s="82"/>
      <c r="OKY264" s="82"/>
      <c r="OKZ264" s="82"/>
      <c r="OLA264" s="82"/>
      <c r="OLB264" s="82"/>
      <c r="OLC264" s="82"/>
      <c r="OLD264" s="82"/>
      <c r="OLE264" s="82"/>
      <c r="OLF264" s="82"/>
      <c r="OLG264" s="82"/>
      <c r="OLH264" s="82"/>
      <c r="OLI264" s="82"/>
      <c r="OLJ264" s="82"/>
      <c r="OLK264" s="82"/>
      <c r="OLL264" s="82"/>
      <c r="OLM264" s="82"/>
      <c r="OLN264" s="82"/>
      <c r="OLO264" s="82"/>
      <c r="OLP264" s="82"/>
      <c r="OLQ264" s="82"/>
      <c r="OLR264" s="82"/>
      <c r="OLS264" s="82"/>
      <c r="OLT264" s="82"/>
      <c r="OLU264" s="82"/>
      <c r="OLV264" s="82"/>
      <c r="OLW264" s="82"/>
      <c r="OLX264" s="82"/>
      <c r="OLY264" s="82"/>
      <c r="OLZ264" s="82"/>
      <c r="OMA264" s="82"/>
      <c r="OMB264" s="82"/>
      <c r="OMC264" s="82"/>
      <c r="OMD264" s="82"/>
      <c r="OME264" s="82"/>
      <c r="OMF264" s="82"/>
      <c r="OMG264" s="82"/>
      <c r="OMH264" s="82"/>
      <c r="OMI264" s="82"/>
      <c r="OMJ264" s="82"/>
      <c r="OMK264" s="82"/>
      <c r="OML264" s="82"/>
      <c r="OMM264" s="82"/>
      <c r="OMN264" s="82"/>
      <c r="OMO264" s="82"/>
      <c r="OMP264" s="82"/>
      <c r="OMQ264" s="82"/>
      <c r="OMR264" s="82"/>
      <c r="OMS264" s="82"/>
      <c r="OMT264" s="82"/>
      <c r="OMU264" s="82"/>
      <c r="OMV264" s="82"/>
      <c r="OMW264" s="82"/>
      <c r="OMX264" s="82"/>
      <c r="OMY264" s="82"/>
      <c r="OMZ264" s="82"/>
      <c r="ONA264" s="82"/>
      <c r="ONB264" s="82"/>
      <c r="ONC264" s="82"/>
      <c r="OND264" s="82"/>
      <c r="ONE264" s="82"/>
      <c r="ONF264" s="82"/>
      <c r="ONG264" s="82"/>
      <c r="ONH264" s="82"/>
      <c r="ONI264" s="82"/>
      <c r="ONJ264" s="82"/>
      <c r="ONK264" s="82"/>
      <c r="ONL264" s="82"/>
      <c r="ONM264" s="82"/>
      <c r="ONN264" s="82"/>
      <c r="ONO264" s="82"/>
      <c r="ONP264" s="82"/>
      <c r="ONQ264" s="82"/>
      <c r="ONR264" s="82"/>
      <c r="ONS264" s="82"/>
      <c r="ONT264" s="82"/>
      <c r="ONU264" s="82"/>
      <c r="ONV264" s="82"/>
      <c r="ONW264" s="82"/>
      <c r="ONX264" s="82"/>
      <c r="ONY264" s="82"/>
      <c r="ONZ264" s="82"/>
      <c r="OOA264" s="82"/>
      <c r="OOB264" s="82"/>
      <c r="OOC264" s="82"/>
      <c r="OOD264" s="82"/>
      <c r="OOE264" s="82"/>
      <c r="OOF264" s="82"/>
      <c r="OOG264" s="82"/>
      <c r="OOH264" s="82"/>
      <c r="OOI264" s="82"/>
      <c r="OOJ264" s="82"/>
      <c r="OOK264" s="82"/>
      <c r="OOL264" s="82"/>
      <c r="OOM264" s="82"/>
      <c r="OON264" s="82"/>
      <c r="OOO264" s="82"/>
      <c r="OOP264" s="82"/>
      <c r="OOQ264" s="82"/>
      <c r="OOR264" s="82"/>
      <c r="OOS264" s="82"/>
      <c r="OOT264" s="82"/>
      <c r="OOU264" s="82"/>
      <c r="OOV264" s="82"/>
      <c r="OOW264" s="82"/>
      <c r="OOX264" s="82"/>
      <c r="OOY264" s="82"/>
      <c r="OOZ264" s="82"/>
      <c r="OPA264" s="82"/>
      <c r="OPB264" s="82"/>
      <c r="OPC264" s="82"/>
      <c r="OPD264" s="82"/>
      <c r="OPE264" s="82"/>
      <c r="OPF264" s="82"/>
      <c r="OPG264" s="82"/>
      <c r="OPH264" s="82"/>
      <c r="OPI264" s="82"/>
      <c r="OPJ264" s="82"/>
      <c r="OPK264" s="82"/>
      <c r="OPL264" s="82"/>
      <c r="OPM264" s="82"/>
      <c r="OPN264" s="82"/>
      <c r="OPO264" s="82"/>
      <c r="OPP264" s="82"/>
      <c r="OPQ264" s="82"/>
      <c r="OPR264" s="82"/>
      <c r="OPS264" s="82"/>
      <c r="OPT264" s="82"/>
      <c r="OPU264" s="82"/>
      <c r="OPV264" s="82"/>
      <c r="OPW264" s="82"/>
      <c r="OPX264" s="82"/>
      <c r="OPY264" s="82"/>
      <c r="OPZ264" s="82"/>
      <c r="OQA264" s="82"/>
      <c r="OQB264" s="82"/>
      <c r="OQC264" s="82"/>
      <c r="OQD264" s="82"/>
      <c r="OQE264" s="82"/>
      <c r="OQF264" s="82"/>
      <c r="OQG264" s="82"/>
      <c r="OQH264" s="82"/>
      <c r="OQI264" s="82"/>
      <c r="OQJ264" s="82"/>
      <c r="OQK264" s="82"/>
      <c r="OQL264" s="82"/>
      <c r="OQM264" s="82"/>
      <c r="OQN264" s="82"/>
      <c r="OQO264" s="82"/>
      <c r="OQP264" s="82"/>
      <c r="OQQ264" s="82"/>
      <c r="OQR264" s="82"/>
      <c r="OQS264" s="82"/>
      <c r="OQT264" s="82"/>
      <c r="OQU264" s="82"/>
      <c r="OQV264" s="82"/>
      <c r="OQW264" s="82"/>
      <c r="OQX264" s="82"/>
      <c r="OQY264" s="82"/>
      <c r="OQZ264" s="82"/>
      <c r="ORA264" s="82"/>
      <c r="ORB264" s="82"/>
      <c r="ORC264" s="82"/>
      <c r="ORD264" s="82"/>
      <c r="ORE264" s="82"/>
      <c r="ORF264" s="82"/>
      <c r="ORG264" s="82"/>
      <c r="ORH264" s="82"/>
      <c r="ORI264" s="82"/>
      <c r="ORJ264" s="82"/>
      <c r="ORK264" s="82"/>
      <c r="ORL264" s="82"/>
      <c r="ORM264" s="82"/>
      <c r="ORN264" s="82"/>
      <c r="ORO264" s="82"/>
      <c r="ORP264" s="82"/>
      <c r="ORQ264" s="82"/>
      <c r="ORR264" s="82"/>
      <c r="ORS264" s="82"/>
      <c r="ORT264" s="82"/>
      <c r="ORU264" s="82"/>
      <c r="ORV264" s="82"/>
      <c r="ORW264" s="82"/>
      <c r="ORX264" s="82"/>
      <c r="ORY264" s="82"/>
      <c r="ORZ264" s="82"/>
      <c r="OSA264" s="82"/>
      <c r="OSB264" s="82"/>
      <c r="OSC264" s="82"/>
      <c r="OSD264" s="82"/>
      <c r="OSE264" s="82"/>
      <c r="OSF264" s="82"/>
      <c r="OSG264" s="82"/>
      <c r="OSH264" s="82"/>
      <c r="OSI264" s="82"/>
      <c r="OSJ264" s="82"/>
      <c r="OSK264" s="82"/>
      <c r="OSL264" s="82"/>
      <c r="OSM264" s="82"/>
      <c r="OSN264" s="82"/>
      <c r="OSO264" s="82"/>
      <c r="OSP264" s="82"/>
      <c r="OSQ264" s="82"/>
      <c r="OSR264" s="82"/>
      <c r="OSS264" s="82"/>
      <c r="OST264" s="82"/>
      <c r="OSU264" s="82"/>
      <c r="OSV264" s="82"/>
      <c r="OSW264" s="82"/>
      <c r="OSX264" s="82"/>
      <c r="OSY264" s="82"/>
      <c r="OSZ264" s="82"/>
      <c r="OTA264" s="82"/>
      <c r="OTB264" s="82"/>
      <c r="OTC264" s="82"/>
      <c r="OTD264" s="82"/>
      <c r="OTE264" s="82"/>
      <c r="OTF264" s="82"/>
      <c r="OTG264" s="82"/>
      <c r="OTH264" s="82"/>
      <c r="OTI264" s="82"/>
      <c r="OTJ264" s="82"/>
      <c r="OTK264" s="82"/>
      <c r="OTL264" s="82"/>
      <c r="OTM264" s="82"/>
      <c r="OTN264" s="82"/>
      <c r="OTO264" s="82"/>
      <c r="OTP264" s="82"/>
      <c r="OTQ264" s="82"/>
      <c r="OTR264" s="82"/>
      <c r="OTS264" s="82"/>
      <c r="OTT264" s="82"/>
      <c r="OTU264" s="82"/>
      <c r="OTV264" s="82"/>
      <c r="OTW264" s="82"/>
      <c r="OTX264" s="82"/>
      <c r="OTY264" s="82"/>
      <c r="OTZ264" s="82"/>
      <c r="OUA264" s="82"/>
      <c r="OUB264" s="82"/>
      <c r="OUC264" s="82"/>
      <c r="OUD264" s="82"/>
      <c r="OUE264" s="82"/>
      <c r="OUF264" s="82"/>
      <c r="OUG264" s="82"/>
      <c r="OUH264" s="82"/>
      <c r="OUI264" s="82"/>
      <c r="OUJ264" s="82"/>
      <c r="OUK264" s="82"/>
      <c r="OUL264" s="82"/>
      <c r="OUM264" s="82"/>
      <c r="OUN264" s="82"/>
      <c r="OUO264" s="82"/>
      <c r="OUP264" s="82"/>
      <c r="OUQ264" s="82"/>
      <c r="OUR264" s="82"/>
      <c r="OUS264" s="82"/>
      <c r="OUT264" s="82"/>
      <c r="OUU264" s="82"/>
      <c r="OUV264" s="82"/>
      <c r="OUW264" s="82"/>
      <c r="OUX264" s="82"/>
      <c r="OUY264" s="82"/>
      <c r="OUZ264" s="82"/>
      <c r="OVA264" s="82"/>
      <c r="OVB264" s="82"/>
      <c r="OVC264" s="82"/>
      <c r="OVD264" s="82"/>
      <c r="OVE264" s="82"/>
      <c r="OVF264" s="82"/>
      <c r="OVG264" s="82"/>
      <c r="OVH264" s="82"/>
      <c r="OVI264" s="82"/>
      <c r="OVJ264" s="82"/>
      <c r="OVK264" s="82"/>
      <c r="OVL264" s="82"/>
      <c r="OVM264" s="82"/>
      <c r="OVN264" s="82"/>
      <c r="OVO264" s="82"/>
      <c r="OVP264" s="82"/>
      <c r="OVQ264" s="82"/>
      <c r="OVR264" s="82"/>
      <c r="OVS264" s="82"/>
      <c r="OVT264" s="82"/>
      <c r="OVU264" s="82"/>
      <c r="OVV264" s="82"/>
      <c r="OVW264" s="82"/>
      <c r="OVX264" s="82"/>
      <c r="OVY264" s="82"/>
      <c r="OVZ264" s="82"/>
      <c r="OWA264" s="82"/>
      <c r="OWB264" s="82"/>
      <c r="OWC264" s="82"/>
      <c r="OWD264" s="82"/>
      <c r="OWE264" s="82"/>
      <c r="OWF264" s="82"/>
      <c r="OWG264" s="82"/>
      <c r="OWH264" s="82"/>
      <c r="OWI264" s="82"/>
      <c r="OWJ264" s="82"/>
      <c r="OWK264" s="82"/>
      <c r="OWL264" s="82"/>
      <c r="OWM264" s="82"/>
      <c r="OWN264" s="82"/>
      <c r="OWO264" s="82"/>
      <c r="OWP264" s="82"/>
      <c r="OWQ264" s="82"/>
      <c r="OWR264" s="82"/>
      <c r="OWS264" s="82"/>
      <c r="OWT264" s="82"/>
      <c r="OWU264" s="82"/>
      <c r="OWV264" s="82"/>
      <c r="OWW264" s="82"/>
      <c r="OWX264" s="82"/>
      <c r="OWY264" s="82"/>
      <c r="OWZ264" s="82"/>
      <c r="OXA264" s="82"/>
      <c r="OXB264" s="82"/>
      <c r="OXC264" s="82"/>
      <c r="OXD264" s="82"/>
      <c r="OXE264" s="82"/>
      <c r="OXF264" s="82"/>
      <c r="OXG264" s="82"/>
      <c r="OXH264" s="82"/>
      <c r="OXI264" s="82"/>
      <c r="OXJ264" s="82"/>
      <c r="OXK264" s="82"/>
      <c r="OXL264" s="82"/>
      <c r="OXM264" s="82"/>
      <c r="OXN264" s="82"/>
      <c r="OXO264" s="82"/>
      <c r="OXP264" s="82"/>
      <c r="OXQ264" s="82"/>
      <c r="OXR264" s="82"/>
      <c r="OXS264" s="82"/>
      <c r="OXT264" s="82"/>
      <c r="OXU264" s="82"/>
      <c r="OXV264" s="82"/>
      <c r="OXW264" s="82"/>
      <c r="OXX264" s="82"/>
      <c r="OXY264" s="82"/>
      <c r="OXZ264" s="82"/>
      <c r="OYA264" s="82"/>
      <c r="OYB264" s="82"/>
      <c r="OYC264" s="82"/>
      <c r="OYD264" s="82"/>
      <c r="OYE264" s="82"/>
      <c r="OYF264" s="82"/>
      <c r="OYG264" s="82"/>
      <c r="OYH264" s="82"/>
      <c r="OYI264" s="82"/>
      <c r="OYJ264" s="82"/>
      <c r="OYK264" s="82"/>
      <c r="OYL264" s="82"/>
      <c r="OYM264" s="82"/>
      <c r="OYN264" s="82"/>
      <c r="OYO264" s="82"/>
      <c r="OYP264" s="82"/>
      <c r="OYQ264" s="82"/>
      <c r="OYR264" s="82"/>
      <c r="OYS264" s="82"/>
      <c r="OYT264" s="82"/>
      <c r="OYU264" s="82"/>
      <c r="OYV264" s="82"/>
      <c r="OYW264" s="82"/>
      <c r="OYX264" s="82"/>
      <c r="OYY264" s="82"/>
      <c r="OYZ264" s="82"/>
      <c r="OZA264" s="82"/>
      <c r="OZB264" s="82"/>
      <c r="OZC264" s="82"/>
      <c r="OZD264" s="82"/>
      <c r="OZE264" s="82"/>
      <c r="OZF264" s="82"/>
      <c r="OZG264" s="82"/>
      <c r="OZH264" s="82"/>
      <c r="OZI264" s="82"/>
      <c r="OZJ264" s="82"/>
      <c r="OZK264" s="82"/>
      <c r="OZL264" s="82"/>
      <c r="OZM264" s="82"/>
      <c r="OZN264" s="82"/>
      <c r="OZO264" s="82"/>
      <c r="OZP264" s="82"/>
      <c r="OZQ264" s="82"/>
      <c r="OZR264" s="82"/>
      <c r="OZS264" s="82"/>
      <c r="OZT264" s="82"/>
      <c r="OZU264" s="82"/>
      <c r="OZV264" s="82"/>
      <c r="OZW264" s="82"/>
      <c r="OZX264" s="82"/>
      <c r="OZY264" s="82"/>
      <c r="OZZ264" s="82"/>
      <c r="PAA264" s="82"/>
      <c r="PAB264" s="82"/>
      <c r="PAC264" s="82"/>
      <c r="PAD264" s="82"/>
      <c r="PAE264" s="82"/>
      <c r="PAF264" s="82"/>
      <c r="PAG264" s="82"/>
      <c r="PAH264" s="82"/>
      <c r="PAI264" s="82"/>
      <c r="PAJ264" s="82"/>
      <c r="PAK264" s="82"/>
      <c r="PAL264" s="82"/>
      <c r="PAM264" s="82"/>
      <c r="PAN264" s="82"/>
      <c r="PAO264" s="82"/>
      <c r="PAP264" s="82"/>
      <c r="PAQ264" s="82"/>
      <c r="PAR264" s="82"/>
      <c r="PAS264" s="82"/>
      <c r="PAT264" s="82"/>
      <c r="PAU264" s="82"/>
      <c r="PAV264" s="82"/>
      <c r="PAW264" s="82"/>
      <c r="PAX264" s="82"/>
      <c r="PAY264" s="82"/>
      <c r="PAZ264" s="82"/>
      <c r="PBA264" s="82"/>
      <c r="PBB264" s="82"/>
      <c r="PBC264" s="82"/>
      <c r="PBD264" s="82"/>
      <c r="PBE264" s="82"/>
      <c r="PBF264" s="82"/>
      <c r="PBG264" s="82"/>
      <c r="PBH264" s="82"/>
      <c r="PBI264" s="82"/>
      <c r="PBJ264" s="82"/>
      <c r="PBK264" s="82"/>
      <c r="PBL264" s="82"/>
      <c r="PBM264" s="82"/>
      <c r="PBN264" s="82"/>
      <c r="PBO264" s="82"/>
      <c r="PBP264" s="82"/>
      <c r="PBQ264" s="82"/>
      <c r="PBR264" s="82"/>
      <c r="PBS264" s="82"/>
      <c r="PBT264" s="82"/>
      <c r="PBU264" s="82"/>
      <c r="PBV264" s="82"/>
      <c r="PBW264" s="82"/>
      <c r="PBX264" s="82"/>
      <c r="PBY264" s="82"/>
      <c r="PBZ264" s="82"/>
      <c r="PCA264" s="82"/>
      <c r="PCB264" s="82"/>
      <c r="PCC264" s="82"/>
      <c r="PCD264" s="82"/>
      <c r="PCE264" s="82"/>
      <c r="PCF264" s="82"/>
      <c r="PCG264" s="82"/>
      <c r="PCH264" s="82"/>
      <c r="PCI264" s="82"/>
      <c r="PCJ264" s="82"/>
      <c r="PCK264" s="82"/>
      <c r="PCL264" s="82"/>
      <c r="PCM264" s="82"/>
      <c r="PCN264" s="82"/>
      <c r="PCO264" s="82"/>
      <c r="PCP264" s="82"/>
      <c r="PCQ264" s="82"/>
      <c r="PCR264" s="82"/>
      <c r="PCS264" s="82"/>
      <c r="PCT264" s="82"/>
      <c r="PCU264" s="82"/>
      <c r="PCV264" s="82"/>
      <c r="PCW264" s="82"/>
      <c r="PCX264" s="82"/>
      <c r="PCY264" s="82"/>
      <c r="PCZ264" s="82"/>
      <c r="PDA264" s="82"/>
      <c r="PDB264" s="82"/>
      <c r="PDC264" s="82"/>
      <c r="PDD264" s="82"/>
      <c r="PDE264" s="82"/>
      <c r="PDF264" s="82"/>
      <c r="PDG264" s="82"/>
      <c r="PDH264" s="82"/>
      <c r="PDI264" s="82"/>
      <c r="PDJ264" s="82"/>
      <c r="PDK264" s="82"/>
      <c r="PDL264" s="82"/>
      <c r="PDM264" s="82"/>
      <c r="PDN264" s="82"/>
      <c r="PDO264" s="82"/>
      <c r="PDP264" s="82"/>
      <c r="PDQ264" s="82"/>
      <c r="PDR264" s="82"/>
      <c r="PDS264" s="82"/>
      <c r="PDT264" s="82"/>
      <c r="PDU264" s="82"/>
      <c r="PDV264" s="82"/>
      <c r="PDW264" s="82"/>
      <c r="PDX264" s="82"/>
      <c r="PDY264" s="82"/>
      <c r="PDZ264" s="82"/>
      <c r="PEA264" s="82"/>
      <c r="PEB264" s="82"/>
      <c r="PEC264" s="82"/>
      <c r="PED264" s="82"/>
      <c r="PEE264" s="82"/>
      <c r="PEF264" s="82"/>
      <c r="PEG264" s="82"/>
      <c r="PEH264" s="82"/>
      <c r="PEI264" s="82"/>
      <c r="PEJ264" s="82"/>
      <c r="PEK264" s="82"/>
      <c r="PEL264" s="82"/>
      <c r="PEM264" s="82"/>
      <c r="PEN264" s="82"/>
      <c r="PEO264" s="82"/>
      <c r="PEP264" s="82"/>
      <c r="PEQ264" s="82"/>
      <c r="PER264" s="82"/>
      <c r="PES264" s="82"/>
      <c r="PET264" s="82"/>
      <c r="PEU264" s="82"/>
      <c r="PEV264" s="82"/>
      <c r="PEW264" s="82"/>
      <c r="PEX264" s="82"/>
      <c r="PEY264" s="82"/>
      <c r="PEZ264" s="82"/>
      <c r="PFA264" s="82"/>
      <c r="PFB264" s="82"/>
      <c r="PFC264" s="82"/>
      <c r="PFD264" s="82"/>
      <c r="PFE264" s="82"/>
      <c r="PFF264" s="82"/>
      <c r="PFG264" s="82"/>
      <c r="PFH264" s="82"/>
      <c r="PFI264" s="82"/>
      <c r="PFJ264" s="82"/>
      <c r="PFK264" s="82"/>
      <c r="PFL264" s="82"/>
      <c r="PFM264" s="82"/>
      <c r="PFN264" s="82"/>
      <c r="PFO264" s="82"/>
      <c r="PFP264" s="82"/>
      <c r="PFQ264" s="82"/>
      <c r="PFR264" s="82"/>
      <c r="PFS264" s="82"/>
      <c r="PFT264" s="82"/>
      <c r="PFU264" s="82"/>
      <c r="PFV264" s="82"/>
      <c r="PFW264" s="82"/>
      <c r="PFX264" s="82"/>
      <c r="PFY264" s="82"/>
      <c r="PFZ264" s="82"/>
      <c r="PGA264" s="82"/>
      <c r="PGB264" s="82"/>
      <c r="PGC264" s="82"/>
      <c r="PGD264" s="82"/>
      <c r="PGE264" s="82"/>
      <c r="PGF264" s="82"/>
      <c r="PGG264" s="82"/>
      <c r="PGH264" s="82"/>
      <c r="PGI264" s="82"/>
      <c r="PGJ264" s="82"/>
      <c r="PGK264" s="82"/>
      <c r="PGL264" s="82"/>
      <c r="PGM264" s="82"/>
      <c r="PGN264" s="82"/>
      <c r="PGO264" s="82"/>
      <c r="PGP264" s="82"/>
      <c r="PGQ264" s="82"/>
      <c r="PGR264" s="82"/>
      <c r="PGS264" s="82"/>
      <c r="PGT264" s="82"/>
      <c r="PGU264" s="82"/>
      <c r="PGV264" s="82"/>
      <c r="PGW264" s="82"/>
      <c r="PGX264" s="82"/>
      <c r="PGY264" s="82"/>
      <c r="PGZ264" s="82"/>
      <c r="PHA264" s="82"/>
      <c r="PHB264" s="82"/>
      <c r="PHC264" s="82"/>
      <c r="PHD264" s="82"/>
      <c r="PHE264" s="82"/>
      <c r="PHF264" s="82"/>
      <c r="PHG264" s="82"/>
      <c r="PHH264" s="82"/>
      <c r="PHI264" s="82"/>
      <c r="PHJ264" s="82"/>
      <c r="PHK264" s="82"/>
      <c r="PHL264" s="82"/>
      <c r="PHM264" s="82"/>
      <c r="PHN264" s="82"/>
      <c r="PHO264" s="82"/>
      <c r="PHP264" s="82"/>
      <c r="PHQ264" s="82"/>
      <c r="PHR264" s="82"/>
      <c r="PHS264" s="82"/>
      <c r="PHT264" s="82"/>
      <c r="PHU264" s="82"/>
      <c r="PHV264" s="82"/>
      <c r="PHW264" s="82"/>
      <c r="PHX264" s="82"/>
      <c r="PHY264" s="82"/>
      <c r="PHZ264" s="82"/>
      <c r="PIA264" s="82"/>
      <c r="PIB264" s="82"/>
      <c r="PIC264" s="82"/>
      <c r="PID264" s="82"/>
      <c r="PIE264" s="82"/>
      <c r="PIF264" s="82"/>
      <c r="PIG264" s="82"/>
      <c r="PIH264" s="82"/>
      <c r="PII264" s="82"/>
      <c r="PIJ264" s="82"/>
      <c r="PIK264" s="82"/>
      <c r="PIL264" s="82"/>
      <c r="PIM264" s="82"/>
      <c r="PIN264" s="82"/>
      <c r="PIO264" s="82"/>
      <c r="PIP264" s="82"/>
      <c r="PIQ264" s="82"/>
      <c r="PIR264" s="82"/>
      <c r="PIS264" s="82"/>
      <c r="PIT264" s="82"/>
      <c r="PIU264" s="82"/>
      <c r="PIV264" s="82"/>
      <c r="PIW264" s="82"/>
      <c r="PIX264" s="82"/>
      <c r="PIY264" s="82"/>
      <c r="PIZ264" s="82"/>
      <c r="PJA264" s="82"/>
      <c r="PJB264" s="82"/>
      <c r="PJC264" s="82"/>
      <c r="PJD264" s="82"/>
      <c r="PJE264" s="82"/>
      <c r="PJF264" s="82"/>
      <c r="PJG264" s="82"/>
      <c r="PJH264" s="82"/>
      <c r="PJI264" s="82"/>
      <c r="PJJ264" s="82"/>
      <c r="PJK264" s="82"/>
      <c r="PJL264" s="82"/>
      <c r="PJM264" s="82"/>
      <c r="PJN264" s="82"/>
      <c r="PJO264" s="82"/>
      <c r="PJP264" s="82"/>
      <c r="PJQ264" s="82"/>
      <c r="PJR264" s="82"/>
      <c r="PJS264" s="82"/>
      <c r="PJT264" s="82"/>
      <c r="PJU264" s="82"/>
      <c r="PJV264" s="82"/>
      <c r="PJW264" s="82"/>
      <c r="PJX264" s="82"/>
      <c r="PJY264" s="82"/>
      <c r="PJZ264" s="82"/>
      <c r="PKA264" s="82"/>
      <c r="PKB264" s="82"/>
      <c r="PKC264" s="82"/>
      <c r="PKD264" s="82"/>
      <c r="PKE264" s="82"/>
      <c r="PKF264" s="82"/>
      <c r="PKG264" s="82"/>
      <c r="PKH264" s="82"/>
      <c r="PKI264" s="82"/>
      <c r="PKJ264" s="82"/>
      <c r="PKK264" s="82"/>
      <c r="PKL264" s="82"/>
      <c r="PKM264" s="82"/>
      <c r="PKN264" s="82"/>
      <c r="PKO264" s="82"/>
      <c r="PKP264" s="82"/>
      <c r="PKQ264" s="82"/>
      <c r="PKR264" s="82"/>
      <c r="PKS264" s="82"/>
      <c r="PKT264" s="82"/>
      <c r="PKU264" s="82"/>
      <c r="PKV264" s="82"/>
      <c r="PKW264" s="82"/>
      <c r="PKX264" s="82"/>
      <c r="PKY264" s="82"/>
      <c r="PKZ264" s="82"/>
      <c r="PLA264" s="82"/>
      <c r="PLB264" s="82"/>
      <c r="PLC264" s="82"/>
      <c r="PLD264" s="82"/>
      <c r="PLE264" s="82"/>
      <c r="PLF264" s="82"/>
      <c r="PLG264" s="82"/>
      <c r="PLH264" s="82"/>
      <c r="PLI264" s="82"/>
      <c r="PLJ264" s="82"/>
      <c r="PLK264" s="82"/>
      <c r="PLL264" s="82"/>
      <c r="PLM264" s="82"/>
      <c r="PLN264" s="82"/>
      <c r="PLO264" s="82"/>
      <c r="PLP264" s="82"/>
      <c r="PLQ264" s="82"/>
      <c r="PLR264" s="82"/>
      <c r="PLS264" s="82"/>
      <c r="PLT264" s="82"/>
      <c r="PLU264" s="82"/>
      <c r="PLV264" s="82"/>
      <c r="PLW264" s="82"/>
      <c r="PLX264" s="82"/>
      <c r="PLY264" s="82"/>
      <c r="PLZ264" s="82"/>
      <c r="PMA264" s="82"/>
      <c r="PMB264" s="82"/>
      <c r="PMC264" s="82"/>
      <c r="PMD264" s="82"/>
      <c r="PME264" s="82"/>
      <c r="PMF264" s="82"/>
      <c r="PMG264" s="82"/>
      <c r="PMH264" s="82"/>
      <c r="PMI264" s="82"/>
      <c r="PMJ264" s="82"/>
      <c r="PMK264" s="82"/>
      <c r="PML264" s="82"/>
      <c r="PMM264" s="82"/>
      <c r="PMN264" s="82"/>
      <c r="PMO264" s="82"/>
      <c r="PMP264" s="82"/>
      <c r="PMQ264" s="82"/>
      <c r="PMR264" s="82"/>
      <c r="PMS264" s="82"/>
      <c r="PMT264" s="82"/>
      <c r="PMU264" s="82"/>
      <c r="PMV264" s="82"/>
      <c r="PMW264" s="82"/>
      <c r="PMX264" s="82"/>
      <c r="PMY264" s="82"/>
      <c r="PMZ264" s="82"/>
      <c r="PNA264" s="82"/>
      <c r="PNB264" s="82"/>
      <c r="PNC264" s="82"/>
      <c r="PND264" s="82"/>
      <c r="PNE264" s="82"/>
      <c r="PNF264" s="82"/>
      <c r="PNG264" s="82"/>
      <c r="PNH264" s="82"/>
      <c r="PNI264" s="82"/>
      <c r="PNJ264" s="82"/>
      <c r="PNK264" s="82"/>
      <c r="PNL264" s="82"/>
      <c r="PNM264" s="82"/>
      <c r="PNN264" s="82"/>
      <c r="PNO264" s="82"/>
      <c r="PNP264" s="82"/>
      <c r="PNQ264" s="82"/>
      <c r="PNR264" s="82"/>
      <c r="PNS264" s="82"/>
      <c r="PNT264" s="82"/>
      <c r="PNU264" s="82"/>
      <c r="PNV264" s="82"/>
      <c r="PNW264" s="82"/>
      <c r="PNX264" s="82"/>
      <c r="PNY264" s="82"/>
      <c r="PNZ264" s="82"/>
      <c r="POA264" s="82"/>
      <c r="POB264" s="82"/>
      <c r="POC264" s="82"/>
      <c r="POD264" s="82"/>
      <c r="POE264" s="82"/>
      <c r="POF264" s="82"/>
      <c r="POG264" s="82"/>
      <c r="POH264" s="82"/>
      <c r="POI264" s="82"/>
      <c r="POJ264" s="82"/>
      <c r="POK264" s="82"/>
      <c r="POL264" s="82"/>
      <c r="POM264" s="82"/>
      <c r="PON264" s="82"/>
      <c r="POO264" s="82"/>
      <c r="POP264" s="82"/>
      <c r="POQ264" s="82"/>
      <c r="POR264" s="82"/>
      <c r="POS264" s="82"/>
      <c r="POT264" s="82"/>
      <c r="POU264" s="82"/>
      <c r="POV264" s="82"/>
      <c r="POW264" s="82"/>
      <c r="POX264" s="82"/>
      <c r="POY264" s="82"/>
      <c r="POZ264" s="82"/>
      <c r="PPA264" s="82"/>
      <c r="PPB264" s="82"/>
      <c r="PPC264" s="82"/>
      <c r="PPD264" s="82"/>
      <c r="PPE264" s="82"/>
      <c r="PPF264" s="82"/>
      <c r="PPG264" s="82"/>
      <c r="PPH264" s="82"/>
      <c r="PPI264" s="82"/>
      <c r="PPJ264" s="82"/>
      <c r="PPK264" s="82"/>
      <c r="PPL264" s="82"/>
      <c r="PPM264" s="82"/>
      <c r="PPN264" s="82"/>
      <c r="PPO264" s="82"/>
      <c r="PPP264" s="82"/>
      <c r="PPQ264" s="82"/>
      <c r="PPR264" s="82"/>
      <c r="PPS264" s="82"/>
      <c r="PPT264" s="82"/>
      <c r="PPU264" s="82"/>
      <c r="PPV264" s="82"/>
      <c r="PPW264" s="82"/>
      <c r="PPX264" s="82"/>
      <c r="PPY264" s="82"/>
      <c r="PPZ264" s="82"/>
      <c r="PQA264" s="82"/>
      <c r="PQB264" s="82"/>
      <c r="PQC264" s="82"/>
      <c r="PQD264" s="82"/>
      <c r="PQE264" s="82"/>
      <c r="PQF264" s="82"/>
      <c r="PQG264" s="82"/>
      <c r="PQH264" s="82"/>
      <c r="PQI264" s="82"/>
      <c r="PQJ264" s="82"/>
      <c r="PQK264" s="82"/>
      <c r="PQL264" s="82"/>
      <c r="PQM264" s="82"/>
      <c r="PQN264" s="82"/>
      <c r="PQO264" s="82"/>
      <c r="PQP264" s="82"/>
      <c r="PQQ264" s="82"/>
      <c r="PQR264" s="82"/>
      <c r="PQS264" s="82"/>
      <c r="PQT264" s="82"/>
      <c r="PQU264" s="82"/>
      <c r="PQV264" s="82"/>
      <c r="PQW264" s="82"/>
      <c r="PQX264" s="82"/>
      <c r="PQY264" s="82"/>
      <c r="PQZ264" s="82"/>
      <c r="PRA264" s="82"/>
      <c r="PRB264" s="82"/>
      <c r="PRC264" s="82"/>
      <c r="PRD264" s="82"/>
      <c r="PRE264" s="82"/>
      <c r="PRF264" s="82"/>
      <c r="PRG264" s="82"/>
      <c r="PRH264" s="82"/>
      <c r="PRI264" s="82"/>
      <c r="PRJ264" s="82"/>
      <c r="PRK264" s="82"/>
      <c r="PRL264" s="82"/>
      <c r="PRM264" s="82"/>
      <c r="PRN264" s="82"/>
      <c r="PRO264" s="82"/>
      <c r="PRP264" s="82"/>
      <c r="PRQ264" s="82"/>
      <c r="PRR264" s="82"/>
      <c r="PRS264" s="82"/>
      <c r="PRT264" s="82"/>
      <c r="PRU264" s="82"/>
      <c r="PRV264" s="82"/>
      <c r="PRW264" s="82"/>
      <c r="PRX264" s="82"/>
      <c r="PRY264" s="82"/>
      <c r="PRZ264" s="82"/>
      <c r="PSA264" s="82"/>
      <c r="PSB264" s="82"/>
      <c r="PSC264" s="82"/>
      <c r="PSD264" s="82"/>
      <c r="PSE264" s="82"/>
      <c r="PSF264" s="82"/>
      <c r="PSG264" s="82"/>
      <c r="PSH264" s="82"/>
      <c r="PSI264" s="82"/>
      <c r="PSJ264" s="82"/>
      <c r="PSK264" s="82"/>
      <c r="PSL264" s="82"/>
      <c r="PSM264" s="82"/>
      <c r="PSN264" s="82"/>
      <c r="PSO264" s="82"/>
      <c r="PSP264" s="82"/>
      <c r="PSQ264" s="82"/>
      <c r="PSR264" s="82"/>
      <c r="PSS264" s="82"/>
      <c r="PST264" s="82"/>
      <c r="PSU264" s="82"/>
      <c r="PSV264" s="82"/>
      <c r="PSW264" s="82"/>
      <c r="PSX264" s="82"/>
      <c r="PSY264" s="82"/>
      <c r="PSZ264" s="82"/>
      <c r="PTA264" s="82"/>
      <c r="PTB264" s="82"/>
      <c r="PTC264" s="82"/>
      <c r="PTD264" s="82"/>
      <c r="PTE264" s="82"/>
      <c r="PTF264" s="82"/>
      <c r="PTG264" s="82"/>
      <c r="PTH264" s="82"/>
      <c r="PTI264" s="82"/>
      <c r="PTJ264" s="82"/>
      <c r="PTK264" s="82"/>
      <c r="PTL264" s="82"/>
      <c r="PTM264" s="82"/>
      <c r="PTN264" s="82"/>
      <c r="PTO264" s="82"/>
      <c r="PTP264" s="82"/>
      <c r="PTQ264" s="82"/>
      <c r="PTR264" s="82"/>
      <c r="PTS264" s="82"/>
      <c r="PTT264" s="82"/>
      <c r="PTU264" s="82"/>
      <c r="PTV264" s="82"/>
      <c r="PTW264" s="82"/>
      <c r="PTX264" s="82"/>
      <c r="PTY264" s="82"/>
      <c r="PTZ264" s="82"/>
      <c r="PUA264" s="82"/>
      <c r="PUB264" s="82"/>
      <c r="PUC264" s="82"/>
      <c r="PUD264" s="82"/>
      <c r="PUE264" s="82"/>
      <c r="PUF264" s="82"/>
      <c r="PUG264" s="82"/>
      <c r="PUH264" s="82"/>
      <c r="PUI264" s="82"/>
      <c r="PUJ264" s="82"/>
      <c r="PUK264" s="82"/>
      <c r="PUL264" s="82"/>
      <c r="PUM264" s="82"/>
      <c r="PUN264" s="82"/>
      <c r="PUO264" s="82"/>
      <c r="PUP264" s="82"/>
      <c r="PUQ264" s="82"/>
      <c r="PUR264" s="82"/>
      <c r="PUS264" s="82"/>
      <c r="PUT264" s="82"/>
      <c r="PUU264" s="82"/>
      <c r="PUV264" s="82"/>
      <c r="PUW264" s="82"/>
      <c r="PUX264" s="82"/>
      <c r="PUY264" s="82"/>
      <c r="PUZ264" s="82"/>
      <c r="PVA264" s="82"/>
      <c r="PVB264" s="82"/>
      <c r="PVC264" s="82"/>
      <c r="PVD264" s="82"/>
      <c r="PVE264" s="82"/>
      <c r="PVF264" s="82"/>
      <c r="PVG264" s="82"/>
      <c r="PVH264" s="82"/>
      <c r="PVI264" s="82"/>
      <c r="PVJ264" s="82"/>
      <c r="PVK264" s="82"/>
      <c r="PVL264" s="82"/>
      <c r="PVM264" s="82"/>
      <c r="PVN264" s="82"/>
      <c r="PVO264" s="82"/>
      <c r="PVP264" s="82"/>
      <c r="PVQ264" s="82"/>
      <c r="PVR264" s="82"/>
      <c r="PVS264" s="82"/>
      <c r="PVT264" s="82"/>
      <c r="PVU264" s="82"/>
      <c r="PVV264" s="82"/>
      <c r="PVW264" s="82"/>
      <c r="PVX264" s="82"/>
      <c r="PVY264" s="82"/>
      <c r="PVZ264" s="82"/>
      <c r="PWA264" s="82"/>
      <c r="PWB264" s="82"/>
      <c r="PWC264" s="82"/>
      <c r="PWD264" s="82"/>
      <c r="PWE264" s="82"/>
      <c r="PWF264" s="82"/>
      <c r="PWG264" s="82"/>
      <c r="PWH264" s="82"/>
      <c r="PWI264" s="82"/>
      <c r="PWJ264" s="82"/>
      <c r="PWK264" s="82"/>
      <c r="PWL264" s="82"/>
      <c r="PWM264" s="82"/>
      <c r="PWN264" s="82"/>
      <c r="PWO264" s="82"/>
      <c r="PWP264" s="82"/>
      <c r="PWQ264" s="82"/>
      <c r="PWR264" s="82"/>
      <c r="PWS264" s="82"/>
      <c r="PWT264" s="82"/>
      <c r="PWU264" s="82"/>
      <c r="PWV264" s="82"/>
      <c r="PWW264" s="82"/>
      <c r="PWX264" s="82"/>
      <c r="PWY264" s="82"/>
      <c r="PWZ264" s="82"/>
      <c r="PXA264" s="82"/>
      <c r="PXB264" s="82"/>
      <c r="PXC264" s="82"/>
      <c r="PXD264" s="82"/>
      <c r="PXE264" s="82"/>
      <c r="PXF264" s="82"/>
      <c r="PXG264" s="82"/>
      <c r="PXH264" s="82"/>
      <c r="PXI264" s="82"/>
      <c r="PXJ264" s="82"/>
      <c r="PXK264" s="82"/>
      <c r="PXL264" s="82"/>
      <c r="PXM264" s="82"/>
      <c r="PXN264" s="82"/>
      <c r="PXO264" s="82"/>
      <c r="PXP264" s="82"/>
      <c r="PXQ264" s="82"/>
      <c r="PXR264" s="82"/>
      <c r="PXS264" s="82"/>
      <c r="PXT264" s="82"/>
      <c r="PXU264" s="82"/>
      <c r="PXV264" s="82"/>
      <c r="PXW264" s="82"/>
      <c r="PXX264" s="82"/>
      <c r="PXY264" s="82"/>
      <c r="PXZ264" s="82"/>
      <c r="PYA264" s="82"/>
      <c r="PYB264" s="82"/>
      <c r="PYC264" s="82"/>
      <c r="PYD264" s="82"/>
      <c r="PYE264" s="82"/>
      <c r="PYF264" s="82"/>
      <c r="PYG264" s="82"/>
      <c r="PYH264" s="82"/>
      <c r="PYI264" s="82"/>
      <c r="PYJ264" s="82"/>
      <c r="PYK264" s="82"/>
      <c r="PYL264" s="82"/>
      <c r="PYM264" s="82"/>
      <c r="PYN264" s="82"/>
      <c r="PYO264" s="82"/>
      <c r="PYP264" s="82"/>
      <c r="PYQ264" s="82"/>
      <c r="PYR264" s="82"/>
      <c r="PYS264" s="82"/>
      <c r="PYT264" s="82"/>
      <c r="PYU264" s="82"/>
      <c r="PYV264" s="82"/>
      <c r="PYW264" s="82"/>
      <c r="PYX264" s="82"/>
      <c r="PYY264" s="82"/>
      <c r="PYZ264" s="82"/>
      <c r="PZA264" s="82"/>
      <c r="PZB264" s="82"/>
      <c r="PZC264" s="82"/>
      <c r="PZD264" s="82"/>
      <c r="PZE264" s="82"/>
      <c r="PZF264" s="82"/>
      <c r="PZG264" s="82"/>
      <c r="PZH264" s="82"/>
      <c r="PZI264" s="82"/>
      <c r="PZJ264" s="82"/>
      <c r="PZK264" s="82"/>
      <c r="PZL264" s="82"/>
      <c r="PZM264" s="82"/>
      <c r="PZN264" s="82"/>
      <c r="PZO264" s="82"/>
      <c r="PZP264" s="82"/>
      <c r="PZQ264" s="82"/>
      <c r="PZR264" s="82"/>
      <c r="PZS264" s="82"/>
      <c r="PZT264" s="82"/>
      <c r="PZU264" s="82"/>
      <c r="PZV264" s="82"/>
      <c r="PZW264" s="82"/>
      <c r="PZX264" s="82"/>
      <c r="PZY264" s="82"/>
      <c r="PZZ264" s="82"/>
      <c r="QAA264" s="82"/>
      <c r="QAB264" s="82"/>
      <c r="QAC264" s="82"/>
      <c r="QAD264" s="82"/>
      <c r="QAE264" s="82"/>
      <c r="QAF264" s="82"/>
      <c r="QAG264" s="82"/>
      <c r="QAH264" s="82"/>
      <c r="QAI264" s="82"/>
      <c r="QAJ264" s="82"/>
      <c r="QAK264" s="82"/>
      <c r="QAL264" s="82"/>
      <c r="QAM264" s="82"/>
      <c r="QAN264" s="82"/>
      <c r="QAO264" s="82"/>
      <c r="QAP264" s="82"/>
      <c r="QAQ264" s="82"/>
      <c r="QAR264" s="82"/>
      <c r="QAS264" s="82"/>
      <c r="QAT264" s="82"/>
      <c r="QAU264" s="82"/>
      <c r="QAV264" s="82"/>
      <c r="QAW264" s="82"/>
      <c r="QAX264" s="82"/>
      <c r="QAY264" s="82"/>
      <c r="QAZ264" s="82"/>
      <c r="QBA264" s="82"/>
      <c r="QBB264" s="82"/>
      <c r="QBC264" s="82"/>
      <c r="QBD264" s="82"/>
      <c r="QBE264" s="82"/>
      <c r="QBF264" s="82"/>
      <c r="QBG264" s="82"/>
      <c r="QBH264" s="82"/>
      <c r="QBI264" s="82"/>
      <c r="QBJ264" s="82"/>
      <c r="QBK264" s="82"/>
      <c r="QBL264" s="82"/>
      <c r="QBM264" s="82"/>
      <c r="QBN264" s="82"/>
      <c r="QBO264" s="82"/>
      <c r="QBP264" s="82"/>
      <c r="QBQ264" s="82"/>
      <c r="QBR264" s="82"/>
      <c r="QBS264" s="82"/>
      <c r="QBT264" s="82"/>
      <c r="QBU264" s="82"/>
      <c r="QBV264" s="82"/>
      <c r="QBW264" s="82"/>
      <c r="QBX264" s="82"/>
      <c r="QBY264" s="82"/>
      <c r="QBZ264" s="82"/>
      <c r="QCA264" s="82"/>
      <c r="QCB264" s="82"/>
      <c r="QCC264" s="82"/>
      <c r="QCD264" s="82"/>
      <c r="QCE264" s="82"/>
      <c r="QCF264" s="82"/>
      <c r="QCG264" s="82"/>
      <c r="QCH264" s="82"/>
      <c r="QCI264" s="82"/>
      <c r="QCJ264" s="82"/>
      <c r="QCK264" s="82"/>
      <c r="QCL264" s="82"/>
      <c r="QCM264" s="82"/>
      <c r="QCN264" s="82"/>
      <c r="QCO264" s="82"/>
      <c r="QCP264" s="82"/>
      <c r="QCQ264" s="82"/>
      <c r="QCR264" s="82"/>
      <c r="QCS264" s="82"/>
      <c r="QCT264" s="82"/>
      <c r="QCU264" s="82"/>
      <c r="QCV264" s="82"/>
      <c r="QCW264" s="82"/>
      <c r="QCX264" s="82"/>
      <c r="QCY264" s="82"/>
      <c r="QCZ264" s="82"/>
      <c r="QDA264" s="82"/>
      <c r="QDB264" s="82"/>
      <c r="QDC264" s="82"/>
      <c r="QDD264" s="82"/>
      <c r="QDE264" s="82"/>
      <c r="QDF264" s="82"/>
      <c r="QDG264" s="82"/>
      <c r="QDH264" s="82"/>
      <c r="QDI264" s="82"/>
      <c r="QDJ264" s="82"/>
      <c r="QDK264" s="82"/>
      <c r="QDL264" s="82"/>
      <c r="QDM264" s="82"/>
      <c r="QDN264" s="82"/>
      <c r="QDO264" s="82"/>
      <c r="QDP264" s="82"/>
      <c r="QDQ264" s="82"/>
      <c r="QDR264" s="82"/>
      <c r="QDS264" s="82"/>
      <c r="QDT264" s="82"/>
      <c r="QDU264" s="82"/>
      <c r="QDV264" s="82"/>
      <c r="QDW264" s="82"/>
      <c r="QDX264" s="82"/>
      <c r="QDY264" s="82"/>
      <c r="QDZ264" s="82"/>
      <c r="QEA264" s="82"/>
      <c r="QEB264" s="82"/>
      <c r="QEC264" s="82"/>
      <c r="QED264" s="82"/>
      <c r="QEE264" s="82"/>
      <c r="QEF264" s="82"/>
      <c r="QEG264" s="82"/>
      <c r="QEH264" s="82"/>
      <c r="QEI264" s="82"/>
      <c r="QEJ264" s="82"/>
      <c r="QEK264" s="82"/>
      <c r="QEL264" s="82"/>
      <c r="QEM264" s="82"/>
      <c r="QEN264" s="82"/>
      <c r="QEO264" s="82"/>
      <c r="QEP264" s="82"/>
      <c r="QEQ264" s="82"/>
      <c r="QER264" s="82"/>
      <c r="QES264" s="82"/>
      <c r="QET264" s="82"/>
      <c r="QEU264" s="82"/>
      <c r="QEV264" s="82"/>
      <c r="QEW264" s="82"/>
      <c r="QEX264" s="82"/>
      <c r="QEY264" s="82"/>
      <c r="QEZ264" s="82"/>
      <c r="QFA264" s="82"/>
      <c r="QFB264" s="82"/>
      <c r="QFC264" s="82"/>
      <c r="QFD264" s="82"/>
      <c r="QFE264" s="82"/>
      <c r="QFF264" s="82"/>
      <c r="QFG264" s="82"/>
      <c r="QFH264" s="82"/>
      <c r="QFI264" s="82"/>
      <c r="QFJ264" s="82"/>
      <c r="QFK264" s="82"/>
      <c r="QFL264" s="82"/>
      <c r="QFM264" s="82"/>
      <c r="QFN264" s="82"/>
      <c r="QFO264" s="82"/>
      <c r="QFP264" s="82"/>
      <c r="QFQ264" s="82"/>
      <c r="QFR264" s="82"/>
      <c r="QFS264" s="82"/>
      <c r="QFT264" s="82"/>
      <c r="QFU264" s="82"/>
      <c r="QFV264" s="82"/>
      <c r="QFW264" s="82"/>
      <c r="QFX264" s="82"/>
      <c r="QFY264" s="82"/>
      <c r="QFZ264" s="82"/>
      <c r="QGA264" s="82"/>
      <c r="QGB264" s="82"/>
      <c r="QGC264" s="82"/>
      <c r="QGD264" s="82"/>
      <c r="QGE264" s="82"/>
      <c r="QGF264" s="82"/>
      <c r="QGG264" s="82"/>
      <c r="QGH264" s="82"/>
      <c r="QGI264" s="82"/>
      <c r="QGJ264" s="82"/>
      <c r="QGK264" s="82"/>
      <c r="QGL264" s="82"/>
      <c r="QGM264" s="82"/>
      <c r="QGN264" s="82"/>
      <c r="QGO264" s="82"/>
      <c r="QGP264" s="82"/>
      <c r="QGQ264" s="82"/>
      <c r="QGR264" s="82"/>
      <c r="QGS264" s="82"/>
      <c r="QGT264" s="82"/>
      <c r="QGU264" s="82"/>
      <c r="QGV264" s="82"/>
      <c r="QGW264" s="82"/>
      <c r="QGX264" s="82"/>
      <c r="QGY264" s="82"/>
      <c r="QGZ264" s="82"/>
      <c r="QHA264" s="82"/>
      <c r="QHB264" s="82"/>
      <c r="QHC264" s="82"/>
      <c r="QHD264" s="82"/>
      <c r="QHE264" s="82"/>
      <c r="QHF264" s="82"/>
      <c r="QHG264" s="82"/>
      <c r="QHH264" s="82"/>
      <c r="QHI264" s="82"/>
      <c r="QHJ264" s="82"/>
      <c r="QHK264" s="82"/>
      <c r="QHL264" s="82"/>
      <c r="QHM264" s="82"/>
      <c r="QHN264" s="82"/>
      <c r="QHO264" s="82"/>
      <c r="QHP264" s="82"/>
      <c r="QHQ264" s="82"/>
      <c r="QHR264" s="82"/>
      <c r="QHS264" s="82"/>
      <c r="QHT264" s="82"/>
      <c r="QHU264" s="82"/>
      <c r="QHV264" s="82"/>
      <c r="QHW264" s="82"/>
      <c r="QHX264" s="82"/>
      <c r="QHY264" s="82"/>
      <c r="QHZ264" s="82"/>
      <c r="QIA264" s="82"/>
      <c r="QIB264" s="82"/>
      <c r="QIC264" s="82"/>
      <c r="QID264" s="82"/>
      <c r="QIE264" s="82"/>
      <c r="QIF264" s="82"/>
      <c r="QIG264" s="82"/>
      <c r="QIH264" s="82"/>
      <c r="QII264" s="82"/>
      <c r="QIJ264" s="82"/>
      <c r="QIK264" s="82"/>
      <c r="QIL264" s="82"/>
      <c r="QIM264" s="82"/>
      <c r="QIN264" s="82"/>
      <c r="QIO264" s="82"/>
      <c r="QIP264" s="82"/>
      <c r="QIQ264" s="82"/>
      <c r="QIR264" s="82"/>
      <c r="QIS264" s="82"/>
      <c r="QIT264" s="82"/>
      <c r="QIU264" s="82"/>
      <c r="QIV264" s="82"/>
      <c r="QIW264" s="82"/>
      <c r="QIX264" s="82"/>
      <c r="QIY264" s="82"/>
      <c r="QIZ264" s="82"/>
      <c r="QJA264" s="82"/>
      <c r="QJB264" s="82"/>
      <c r="QJC264" s="82"/>
      <c r="QJD264" s="82"/>
      <c r="QJE264" s="82"/>
      <c r="QJF264" s="82"/>
      <c r="QJG264" s="82"/>
      <c r="QJH264" s="82"/>
      <c r="QJI264" s="82"/>
      <c r="QJJ264" s="82"/>
      <c r="QJK264" s="82"/>
      <c r="QJL264" s="82"/>
      <c r="QJM264" s="82"/>
      <c r="QJN264" s="82"/>
      <c r="QJO264" s="82"/>
      <c r="QJP264" s="82"/>
      <c r="QJQ264" s="82"/>
      <c r="QJR264" s="82"/>
      <c r="QJS264" s="82"/>
      <c r="QJT264" s="82"/>
      <c r="QJU264" s="82"/>
      <c r="QJV264" s="82"/>
      <c r="QJW264" s="82"/>
      <c r="QJX264" s="82"/>
      <c r="QJY264" s="82"/>
      <c r="QJZ264" s="82"/>
      <c r="QKA264" s="82"/>
      <c r="QKB264" s="82"/>
      <c r="QKC264" s="82"/>
      <c r="QKD264" s="82"/>
      <c r="QKE264" s="82"/>
      <c r="QKF264" s="82"/>
      <c r="QKG264" s="82"/>
      <c r="QKH264" s="82"/>
      <c r="QKI264" s="82"/>
      <c r="QKJ264" s="82"/>
      <c r="QKK264" s="82"/>
      <c r="QKL264" s="82"/>
      <c r="QKM264" s="82"/>
      <c r="QKN264" s="82"/>
      <c r="QKO264" s="82"/>
      <c r="QKP264" s="82"/>
      <c r="QKQ264" s="82"/>
      <c r="QKR264" s="82"/>
      <c r="QKS264" s="82"/>
      <c r="QKT264" s="82"/>
      <c r="QKU264" s="82"/>
      <c r="QKV264" s="82"/>
      <c r="QKW264" s="82"/>
      <c r="QKX264" s="82"/>
      <c r="QKY264" s="82"/>
      <c r="QKZ264" s="82"/>
      <c r="QLA264" s="82"/>
      <c r="QLB264" s="82"/>
      <c r="QLC264" s="82"/>
      <c r="QLD264" s="82"/>
      <c r="QLE264" s="82"/>
      <c r="QLF264" s="82"/>
      <c r="QLG264" s="82"/>
      <c r="QLH264" s="82"/>
      <c r="QLI264" s="82"/>
      <c r="QLJ264" s="82"/>
      <c r="QLK264" s="82"/>
      <c r="QLL264" s="82"/>
      <c r="QLM264" s="82"/>
      <c r="QLN264" s="82"/>
      <c r="QLO264" s="82"/>
      <c r="QLP264" s="82"/>
      <c r="QLQ264" s="82"/>
      <c r="QLR264" s="82"/>
      <c r="QLS264" s="82"/>
      <c r="QLT264" s="82"/>
      <c r="QLU264" s="82"/>
      <c r="QLV264" s="82"/>
      <c r="QLW264" s="82"/>
      <c r="QLX264" s="82"/>
      <c r="QLY264" s="82"/>
      <c r="QLZ264" s="82"/>
      <c r="QMA264" s="82"/>
      <c r="QMB264" s="82"/>
      <c r="QMC264" s="82"/>
      <c r="QMD264" s="82"/>
      <c r="QME264" s="82"/>
      <c r="QMF264" s="82"/>
      <c r="QMG264" s="82"/>
      <c r="QMH264" s="82"/>
      <c r="QMI264" s="82"/>
      <c r="QMJ264" s="82"/>
      <c r="QMK264" s="82"/>
      <c r="QML264" s="82"/>
      <c r="QMM264" s="82"/>
      <c r="QMN264" s="82"/>
      <c r="QMO264" s="82"/>
      <c r="QMP264" s="82"/>
      <c r="QMQ264" s="82"/>
      <c r="QMR264" s="82"/>
      <c r="QMS264" s="82"/>
      <c r="QMT264" s="82"/>
      <c r="QMU264" s="82"/>
      <c r="QMV264" s="82"/>
      <c r="QMW264" s="82"/>
      <c r="QMX264" s="82"/>
      <c r="QMY264" s="82"/>
      <c r="QMZ264" s="82"/>
      <c r="QNA264" s="82"/>
      <c r="QNB264" s="82"/>
      <c r="QNC264" s="82"/>
      <c r="QND264" s="82"/>
      <c r="QNE264" s="82"/>
      <c r="QNF264" s="82"/>
      <c r="QNG264" s="82"/>
      <c r="QNH264" s="82"/>
      <c r="QNI264" s="82"/>
      <c r="QNJ264" s="82"/>
      <c r="QNK264" s="82"/>
      <c r="QNL264" s="82"/>
      <c r="QNM264" s="82"/>
      <c r="QNN264" s="82"/>
      <c r="QNO264" s="82"/>
      <c r="QNP264" s="82"/>
      <c r="QNQ264" s="82"/>
      <c r="QNR264" s="82"/>
      <c r="QNS264" s="82"/>
      <c r="QNT264" s="82"/>
      <c r="QNU264" s="82"/>
      <c r="QNV264" s="82"/>
      <c r="QNW264" s="82"/>
      <c r="QNX264" s="82"/>
      <c r="QNY264" s="82"/>
      <c r="QNZ264" s="82"/>
      <c r="QOA264" s="82"/>
      <c r="QOB264" s="82"/>
      <c r="QOC264" s="82"/>
      <c r="QOD264" s="82"/>
      <c r="QOE264" s="82"/>
      <c r="QOF264" s="82"/>
      <c r="QOG264" s="82"/>
      <c r="QOH264" s="82"/>
      <c r="QOI264" s="82"/>
      <c r="QOJ264" s="82"/>
      <c r="QOK264" s="82"/>
      <c r="QOL264" s="82"/>
      <c r="QOM264" s="82"/>
      <c r="QON264" s="82"/>
      <c r="QOO264" s="82"/>
      <c r="QOP264" s="82"/>
      <c r="QOQ264" s="82"/>
      <c r="QOR264" s="82"/>
      <c r="QOS264" s="82"/>
      <c r="QOT264" s="82"/>
      <c r="QOU264" s="82"/>
      <c r="QOV264" s="82"/>
      <c r="QOW264" s="82"/>
      <c r="QOX264" s="82"/>
      <c r="QOY264" s="82"/>
      <c r="QOZ264" s="82"/>
      <c r="QPA264" s="82"/>
      <c r="QPB264" s="82"/>
      <c r="QPC264" s="82"/>
      <c r="QPD264" s="82"/>
      <c r="QPE264" s="82"/>
      <c r="QPF264" s="82"/>
      <c r="QPG264" s="82"/>
      <c r="QPH264" s="82"/>
      <c r="QPI264" s="82"/>
      <c r="QPJ264" s="82"/>
      <c r="QPK264" s="82"/>
      <c r="QPL264" s="82"/>
      <c r="QPM264" s="82"/>
      <c r="QPN264" s="82"/>
      <c r="QPO264" s="82"/>
      <c r="QPP264" s="82"/>
      <c r="QPQ264" s="82"/>
      <c r="QPR264" s="82"/>
      <c r="QPS264" s="82"/>
      <c r="QPT264" s="82"/>
      <c r="QPU264" s="82"/>
      <c r="QPV264" s="82"/>
      <c r="QPW264" s="82"/>
      <c r="QPX264" s="82"/>
      <c r="QPY264" s="82"/>
      <c r="QPZ264" s="82"/>
      <c r="QQA264" s="82"/>
      <c r="QQB264" s="82"/>
      <c r="QQC264" s="82"/>
      <c r="QQD264" s="82"/>
      <c r="QQE264" s="82"/>
      <c r="QQF264" s="82"/>
      <c r="QQG264" s="82"/>
      <c r="QQH264" s="82"/>
      <c r="QQI264" s="82"/>
      <c r="QQJ264" s="82"/>
      <c r="QQK264" s="82"/>
      <c r="QQL264" s="82"/>
      <c r="QQM264" s="82"/>
      <c r="QQN264" s="82"/>
      <c r="QQO264" s="82"/>
      <c r="QQP264" s="82"/>
      <c r="QQQ264" s="82"/>
      <c r="QQR264" s="82"/>
      <c r="QQS264" s="82"/>
      <c r="QQT264" s="82"/>
      <c r="QQU264" s="82"/>
      <c r="QQV264" s="82"/>
      <c r="QQW264" s="82"/>
      <c r="QQX264" s="82"/>
      <c r="QQY264" s="82"/>
      <c r="QQZ264" s="82"/>
      <c r="QRA264" s="82"/>
      <c r="QRB264" s="82"/>
      <c r="QRC264" s="82"/>
      <c r="QRD264" s="82"/>
      <c r="QRE264" s="82"/>
      <c r="QRF264" s="82"/>
      <c r="QRG264" s="82"/>
      <c r="QRH264" s="82"/>
      <c r="QRI264" s="82"/>
      <c r="QRJ264" s="82"/>
      <c r="QRK264" s="82"/>
      <c r="QRL264" s="82"/>
      <c r="QRM264" s="82"/>
      <c r="QRN264" s="82"/>
      <c r="QRO264" s="82"/>
      <c r="QRP264" s="82"/>
      <c r="QRQ264" s="82"/>
      <c r="QRR264" s="82"/>
      <c r="QRS264" s="82"/>
      <c r="QRT264" s="82"/>
      <c r="QRU264" s="82"/>
      <c r="QRV264" s="82"/>
      <c r="QRW264" s="82"/>
      <c r="QRX264" s="82"/>
      <c r="QRY264" s="82"/>
      <c r="QRZ264" s="82"/>
      <c r="QSA264" s="82"/>
      <c r="QSB264" s="82"/>
      <c r="QSC264" s="82"/>
      <c r="QSD264" s="82"/>
      <c r="QSE264" s="82"/>
      <c r="QSF264" s="82"/>
      <c r="QSG264" s="82"/>
      <c r="QSH264" s="82"/>
      <c r="QSI264" s="82"/>
      <c r="QSJ264" s="82"/>
      <c r="QSK264" s="82"/>
      <c r="QSL264" s="82"/>
      <c r="QSM264" s="82"/>
      <c r="QSN264" s="82"/>
      <c r="QSO264" s="82"/>
      <c r="QSP264" s="82"/>
      <c r="QSQ264" s="82"/>
      <c r="QSR264" s="82"/>
      <c r="QSS264" s="82"/>
      <c r="QST264" s="82"/>
      <c r="QSU264" s="82"/>
      <c r="QSV264" s="82"/>
      <c r="QSW264" s="82"/>
      <c r="QSX264" s="82"/>
      <c r="QSY264" s="82"/>
      <c r="QSZ264" s="82"/>
      <c r="QTA264" s="82"/>
      <c r="QTB264" s="82"/>
      <c r="QTC264" s="82"/>
      <c r="QTD264" s="82"/>
      <c r="QTE264" s="82"/>
      <c r="QTF264" s="82"/>
      <c r="QTG264" s="82"/>
      <c r="QTH264" s="82"/>
      <c r="QTI264" s="82"/>
      <c r="QTJ264" s="82"/>
      <c r="QTK264" s="82"/>
      <c r="QTL264" s="82"/>
      <c r="QTM264" s="82"/>
      <c r="QTN264" s="82"/>
      <c r="QTO264" s="82"/>
      <c r="QTP264" s="82"/>
      <c r="QTQ264" s="82"/>
      <c r="QTR264" s="82"/>
      <c r="QTS264" s="82"/>
      <c r="QTT264" s="82"/>
      <c r="QTU264" s="82"/>
      <c r="QTV264" s="82"/>
      <c r="QTW264" s="82"/>
      <c r="QTX264" s="82"/>
      <c r="QTY264" s="82"/>
      <c r="QTZ264" s="82"/>
      <c r="QUA264" s="82"/>
      <c r="QUB264" s="82"/>
      <c r="QUC264" s="82"/>
      <c r="QUD264" s="82"/>
      <c r="QUE264" s="82"/>
      <c r="QUF264" s="82"/>
      <c r="QUG264" s="82"/>
      <c r="QUH264" s="82"/>
      <c r="QUI264" s="82"/>
      <c r="QUJ264" s="82"/>
      <c r="QUK264" s="82"/>
      <c r="QUL264" s="82"/>
      <c r="QUM264" s="82"/>
      <c r="QUN264" s="82"/>
      <c r="QUO264" s="82"/>
      <c r="QUP264" s="82"/>
      <c r="QUQ264" s="82"/>
      <c r="QUR264" s="82"/>
      <c r="QUS264" s="82"/>
      <c r="QUT264" s="82"/>
      <c r="QUU264" s="82"/>
      <c r="QUV264" s="82"/>
      <c r="QUW264" s="82"/>
      <c r="QUX264" s="82"/>
      <c r="QUY264" s="82"/>
      <c r="QUZ264" s="82"/>
      <c r="QVA264" s="82"/>
      <c r="QVB264" s="82"/>
      <c r="QVC264" s="82"/>
      <c r="QVD264" s="82"/>
      <c r="QVE264" s="82"/>
      <c r="QVF264" s="82"/>
      <c r="QVG264" s="82"/>
      <c r="QVH264" s="82"/>
      <c r="QVI264" s="82"/>
      <c r="QVJ264" s="82"/>
      <c r="QVK264" s="82"/>
      <c r="QVL264" s="82"/>
      <c r="QVM264" s="82"/>
      <c r="QVN264" s="82"/>
      <c r="QVO264" s="82"/>
      <c r="QVP264" s="82"/>
      <c r="QVQ264" s="82"/>
      <c r="QVR264" s="82"/>
      <c r="QVS264" s="82"/>
      <c r="QVT264" s="82"/>
      <c r="QVU264" s="82"/>
      <c r="QVV264" s="82"/>
      <c r="QVW264" s="82"/>
      <c r="QVX264" s="82"/>
      <c r="QVY264" s="82"/>
      <c r="QVZ264" s="82"/>
      <c r="QWA264" s="82"/>
      <c r="QWB264" s="82"/>
      <c r="QWC264" s="82"/>
      <c r="QWD264" s="82"/>
      <c r="QWE264" s="82"/>
      <c r="QWF264" s="82"/>
      <c r="QWG264" s="82"/>
      <c r="QWH264" s="82"/>
      <c r="QWI264" s="82"/>
      <c r="QWJ264" s="82"/>
      <c r="QWK264" s="82"/>
      <c r="QWL264" s="82"/>
      <c r="QWM264" s="82"/>
      <c r="QWN264" s="82"/>
      <c r="QWO264" s="82"/>
      <c r="QWP264" s="82"/>
      <c r="QWQ264" s="82"/>
      <c r="QWR264" s="82"/>
      <c r="QWS264" s="82"/>
      <c r="QWT264" s="82"/>
      <c r="QWU264" s="82"/>
      <c r="QWV264" s="82"/>
      <c r="QWW264" s="82"/>
      <c r="QWX264" s="82"/>
      <c r="QWY264" s="82"/>
      <c r="QWZ264" s="82"/>
      <c r="QXA264" s="82"/>
      <c r="QXB264" s="82"/>
      <c r="QXC264" s="82"/>
      <c r="QXD264" s="82"/>
      <c r="QXE264" s="82"/>
      <c r="QXF264" s="82"/>
      <c r="QXG264" s="82"/>
      <c r="QXH264" s="82"/>
      <c r="QXI264" s="82"/>
      <c r="QXJ264" s="82"/>
      <c r="QXK264" s="82"/>
      <c r="QXL264" s="82"/>
      <c r="QXM264" s="82"/>
      <c r="QXN264" s="82"/>
      <c r="QXO264" s="82"/>
      <c r="QXP264" s="82"/>
      <c r="QXQ264" s="82"/>
      <c r="QXR264" s="82"/>
      <c r="QXS264" s="82"/>
      <c r="QXT264" s="82"/>
      <c r="QXU264" s="82"/>
      <c r="QXV264" s="82"/>
      <c r="QXW264" s="82"/>
      <c r="QXX264" s="82"/>
      <c r="QXY264" s="82"/>
      <c r="QXZ264" s="82"/>
      <c r="QYA264" s="82"/>
      <c r="QYB264" s="82"/>
      <c r="QYC264" s="82"/>
      <c r="QYD264" s="82"/>
      <c r="QYE264" s="82"/>
      <c r="QYF264" s="82"/>
      <c r="QYG264" s="82"/>
      <c r="QYH264" s="82"/>
      <c r="QYI264" s="82"/>
      <c r="QYJ264" s="82"/>
      <c r="QYK264" s="82"/>
      <c r="QYL264" s="82"/>
      <c r="QYM264" s="82"/>
      <c r="QYN264" s="82"/>
      <c r="QYO264" s="82"/>
      <c r="QYP264" s="82"/>
      <c r="QYQ264" s="82"/>
      <c r="QYR264" s="82"/>
      <c r="QYS264" s="82"/>
      <c r="QYT264" s="82"/>
      <c r="QYU264" s="82"/>
      <c r="QYV264" s="82"/>
      <c r="QYW264" s="82"/>
      <c r="QYX264" s="82"/>
      <c r="QYY264" s="82"/>
      <c r="QYZ264" s="82"/>
      <c r="QZA264" s="82"/>
      <c r="QZB264" s="82"/>
      <c r="QZC264" s="82"/>
      <c r="QZD264" s="82"/>
      <c r="QZE264" s="82"/>
      <c r="QZF264" s="82"/>
      <c r="QZG264" s="82"/>
      <c r="QZH264" s="82"/>
      <c r="QZI264" s="82"/>
      <c r="QZJ264" s="82"/>
      <c r="QZK264" s="82"/>
      <c r="QZL264" s="82"/>
      <c r="QZM264" s="82"/>
      <c r="QZN264" s="82"/>
      <c r="QZO264" s="82"/>
      <c r="QZP264" s="82"/>
      <c r="QZQ264" s="82"/>
      <c r="QZR264" s="82"/>
      <c r="QZS264" s="82"/>
      <c r="QZT264" s="82"/>
      <c r="QZU264" s="82"/>
      <c r="QZV264" s="82"/>
      <c r="QZW264" s="82"/>
      <c r="QZX264" s="82"/>
      <c r="QZY264" s="82"/>
      <c r="QZZ264" s="82"/>
      <c r="RAA264" s="82"/>
      <c r="RAB264" s="82"/>
      <c r="RAC264" s="82"/>
      <c r="RAD264" s="82"/>
      <c r="RAE264" s="82"/>
      <c r="RAF264" s="82"/>
      <c r="RAG264" s="82"/>
      <c r="RAH264" s="82"/>
      <c r="RAI264" s="82"/>
      <c r="RAJ264" s="82"/>
      <c r="RAK264" s="82"/>
      <c r="RAL264" s="82"/>
      <c r="RAM264" s="82"/>
      <c r="RAN264" s="82"/>
      <c r="RAO264" s="82"/>
      <c r="RAP264" s="82"/>
      <c r="RAQ264" s="82"/>
      <c r="RAR264" s="82"/>
      <c r="RAS264" s="82"/>
      <c r="RAT264" s="82"/>
      <c r="RAU264" s="82"/>
      <c r="RAV264" s="82"/>
      <c r="RAW264" s="82"/>
      <c r="RAX264" s="82"/>
      <c r="RAY264" s="82"/>
      <c r="RAZ264" s="82"/>
      <c r="RBA264" s="82"/>
      <c r="RBB264" s="82"/>
      <c r="RBC264" s="82"/>
      <c r="RBD264" s="82"/>
      <c r="RBE264" s="82"/>
      <c r="RBF264" s="82"/>
      <c r="RBG264" s="82"/>
      <c r="RBH264" s="82"/>
      <c r="RBI264" s="82"/>
      <c r="RBJ264" s="82"/>
      <c r="RBK264" s="82"/>
      <c r="RBL264" s="82"/>
      <c r="RBM264" s="82"/>
      <c r="RBN264" s="82"/>
      <c r="RBO264" s="82"/>
      <c r="RBP264" s="82"/>
      <c r="RBQ264" s="82"/>
      <c r="RBR264" s="82"/>
      <c r="RBS264" s="82"/>
      <c r="RBT264" s="82"/>
      <c r="RBU264" s="82"/>
      <c r="RBV264" s="82"/>
      <c r="RBW264" s="82"/>
      <c r="RBX264" s="82"/>
      <c r="RBY264" s="82"/>
      <c r="RBZ264" s="82"/>
      <c r="RCA264" s="82"/>
      <c r="RCB264" s="82"/>
      <c r="RCC264" s="82"/>
      <c r="RCD264" s="82"/>
      <c r="RCE264" s="82"/>
      <c r="RCF264" s="82"/>
      <c r="RCG264" s="82"/>
      <c r="RCH264" s="82"/>
      <c r="RCI264" s="82"/>
      <c r="RCJ264" s="82"/>
      <c r="RCK264" s="82"/>
      <c r="RCL264" s="82"/>
      <c r="RCM264" s="82"/>
      <c r="RCN264" s="82"/>
      <c r="RCO264" s="82"/>
      <c r="RCP264" s="82"/>
      <c r="RCQ264" s="82"/>
      <c r="RCR264" s="82"/>
      <c r="RCS264" s="82"/>
      <c r="RCT264" s="82"/>
      <c r="RCU264" s="82"/>
      <c r="RCV264" s="82"/>
      <c r="RCW264" s="82"/>
      <c r="RCX264" s="82"/>
      <c r="RCY264" s="82"/>
      <c r="RCZ264" s="82"/>
      <c r="RDA264" s="82"/>
      <c r="RDB264" s="82"/>
      <c r="RDC264" s="82"/>
      <c r="RDD264" s="82"/>
      <c r="RDE264" s="82"/>
      <c r="RDF264" s="82"/>
      <c r="RDG264" s="82"/>
      <c r="RDH264" s="82"/>
      <c r="RDI264" s="82"/>
      <c r="RDJ264" s="82"/>
      <c r="RDK264" s="82"/>
      <c r="RDL264" s="82"/>
      <c r="RDM264" s="82"/>
      <c r="RDN264" s="82"/>
      <c r="RDO264" s="82"/>
      <c r="RDP264" s="82"/>
      <c r="RDQ264" s="82"/>
      <c r="RDR264" s="82"/>
      <c r="RDS264" s="82"/>
      <c r="RDT264" s="82"/>
      <c r="RDU264" s="82"/>
      <c r="RDV264" s="82"/>
      <c r="RDW264" s="82"/>
      <c r="RDX264" s="82"/>
      <c r="RDY264" s="82"/>
      <c r="RDZ264" s="82"/>
      <c r="REA264" s="82"/>
      <c r="REB264" s="82"/>
      <c r="REC264" s="82"/>
      <c r="RED264" s="82"/>
      <c r="REE264" s="82"/>
      <c r="REF264" s="82"/>
      <c r="REG264" s="82"/>
      <c r="REH264" s="82"/>
      <c r="REI264" s="82"/>
      <c r="REJ264" s="82"/>
      <c r="REK264" s="82"/>
      <c r="REL264" s="82"/>
      <c r="REM264" s="82"/>
      <c r="REN264" s="82"/>
      <c r="REO264" s="82"/>
      <c r="REP264" s="82"/>
      <c r="REQ264" s="82"/>
      <c r="RER264" s="82"/>
      <c r="RES264" s="82"/>
      <c r="RET264" s="82"/>
      <c r="REU264" s="82"/>
      <c r="REV264" s="82"/>
      <c r="REW264" s="82"/>
      <c r="REX264" s="82"/>
      <c r="REY264" s="82"/>
      <c r="REZ264" s="82"/>
      <c r="RFA264" s="82"/>
      <c r="RFB264" s="82"/>
      <c r="RFC264" s="82"/>
      <c r="RFD264" s="82"/>
      <c r="RFE264" s="82"/>
      <c r="RFF264" s="82"/>
      <c r="RFG264" s="82"/>
      <c r="RFH264" s="82"/>
      <c r="RFI264" s="82"/>
      <c r="RFJ264" s="82"/>
      <c r="RFK264" s="82"/>
      <c r="RFL264" s="82"/>
      <c r="RFM264" s="82"/>
      <c r="RFN264" s="82"/>
      <c r="RFO264" s="82"/>
      <c r="RFP264" s="82"/>
      <c r="RFQ264" s="82"/>
      <c r="RFR264" s="82"/>
      <c r="RFS264" s="82"/>
      <c r="RFT264" s="82"/>
      <c r="RFU264" s="82"/>
      <c r="RFV264" s="82"/>
      <c r="RFW264" s="82"/>
      <c r="RFX264" s="82"/>
      <c r="RFY264" s="82"/>
      <c r="RFZ264" s="82"/>
      <c r="RGA264" s="82"/>
      <c r="RGB264" s="82"/>
      <c r="RGC264" s="82"/>
      <c r="RGD264" s="82"/>
      <c r="RGE264" s="82"/>
      <c r="RGF264" s="82"/>
      <c r="RGG264" s="82"/>
      <c r="RGH264" s="82"/>
      <c r="RGI264" s="82"/>
      <c r="RGJ264" s="82"/>
      <c r="RGK264" s="82"/>
      <c r="RGL264" s="82"/>
      <c r="RGM264" s="82"/>
      <c r="RGN264" s="82"/>
      <c r="RGO264" s="82"/>
      <c r="RGP264" s="82"/>
      <c r="RGQ264" s="82"/>
      <c r="RGR264" s="82"/>
      <c r="RGS264" s="82"/>
      <c r="RGT264" s="82"/>
      <c r="RGU264" s="82"/>
      <c r="RGV264" s="82"/>
      <c r="RGW264" s="82"/>
      <c r="RGX264" s="82"/>
      <c r="RGY264" s="82"/>
      <c r="RGZ264" s="82"/>
      <c r="RHA264" s="82"/>
      <c r="RHB264" s="82"/>
      <c r="RHC264" s="82"/>
      <c r="RHD264" s="82"/>
      <c r="RHE264" s="82"/>
      <c r="RHF264" s="82"/>
      <c r="RHG264" s="82"/>
      <c r="RHH264" s="82"/>
      <c r="RHI264" s="82"/>
      <c r="RHJ264" s="82"/>
      <c r="RHK264" s="82"/>
      <c r="RHL264" s="82"/>
      <c r="RHM264" s="82"/>
      <c r="RHN264" s="82"/>
      <c r="RHO264" s="82"/>
      <c r="RHP264" s="82"/>
      <c r="RHQ264" s="82"/>
      <c r="RHR264" s="82"/>
      <c r="RHS264" s="82"/>
      <c r="RHT264" s="82"/>
      <c r="RHU264" s="82"/>
      <c r="RHV264" s="82"/>
      <c r="RHW264" s="82"/>
      <c r="RHX264" s="82"/>
      <c r="RHY264" s="82"/>
      <c r="RHZ264" s="82"/>
      <c r="RIA264" s="82"/>
      <c r="RIB264" s="82"/>
      <c r="RIC264" s="82"/>
      <c r="RID264" s="82"/>
      <c r="RIE264" s="82"/>
      <c r="RIF264" s="82"/>
      <c r="RIG264" s="82"/>
      <c r="RIH264" s="82"/>
      <c r="RII264" s="82"/>
      <c r="RIJ264" s="82"/>
      <c r="RIK264" s="82"/>
      <c r="RIL264" s="82"/>
      <c r="RIM264" s="82"/>
      <c r="RIN264" s="82"/>
      <c r="RIO264" s="82"/>
      <c r="RIP264" s="82"/>
      <c r="RIQ264" s="82"/>
      <c r="RIR264" s="82"/>
      <c r="RIS264" s="82"/>
      <c r="RIT264" s="82"/>
      <c r="RIU264" s="82"/>
      <c r="RIV264" s="82"/>
      <c r="RIW264" s="82"/>
      <c r="RIX264" s="82"/>
      <c r="RIY264" s="82"/>
      <c r="RIZ264" s="82"/>
      <c r="RJA264" s="82"/>
      <c r="RJB264" s="82"/>
      <c r="RJC264" s="82"/>
      <c r="RJD264" s="82"/>
      <c r="RJE264" s="82"/>
      <c r="RJF264" s="82"/>
      <c r="RJG264" s="82"/>
      <c r="RJH264" s="82"/>
      <c r="RJI264" s="82"/>
      <c r="RJJ264" s="82"/>
      <c r="RJK264" s="82"/>
      <c r="RJL264" s="82"/>
      <c r="RJM264" s="82"/>
      <c r="RJN264" s="82"/>
      <c r="RJO264" s="82"/>
      <c r="RJP264" s="82"/>
      <c r="RJQ264" s="82"/>
      <c r="RJR264" s="82"/>
      <c r="RJS264" s="82"/>
      <c r="RJT264" s="82"/>
      <c r="RJU264" s="82"/>
      <c r="RJV264" s="82"/>
      <c r="RJW264" s="82"/>
      <c r="RJX264" s="82"/>
      <c r="RJY264" s="82"/>
      <c r="RJZ264" s="82"/>
      <c r="RKA264" s="82"/>
      <c r="RKB264" s="82"/>
      <c r="RKC264" s="82"/>
      <c r="RKD264" s="82"/>
      <c r="RKE264" s="82"/>
      <c r="RKF264" s="82"/>
      <c r="RKG264" s="82"/>
      <c r="RKH264" s="82"/>
      <c r="RKI264" s="82"/>
      <c r="RKJ264" s="82"/>
      <c r="RKK264" s="82"/>
      <c r="RKL264" s="82"/>
      <c r="RKM264" s="82"/>
      <c r="RKN264" s="82"/>
      <c r="RKO264" s="82"/>
      <c r="RKP264" s="82"/>
      <c r="RKQ264" s="82"/>
      <c r="RKR264" s="82"/>
      <c r="RKS264" s="82"/>
      <c r="RKT264" s="82"/>
      <c r="RKU264" s="82"/>
      <c r="RKV264" s="82"/>
      <c r="RKW264" s="82"/>
      <c r="RKX264" s="82"/>
      <c r="RKY264" s="82"/>
      <c r="RKZ264" s="82"/>
      <c r="RLA264" s="82"/>
      <c r="RLB264" s="82"/>
      <c r="RLC264" s="82"/>
      <c r="RLD264" s="82"/>
      <c r="RLE264" s="82"/>
      <c r="RLF264" s="82"/>
      <c r="RLG264" s="82"/>
      <c r="RLH264" s="82"/>
      <c r="RLI264" s="82"/>
      <c r="RLJ264" s="82"/>
      <c r="RLK264" s="82"/>
      <c r="RLL264" s="82"/>
      <c r="RLM264" s="82"/>
      <c r="RLN264" s="82"/>
      <c r="RLO264" s="82"/>
      <c r="RLP264" s="82"/>
      <c r="RLQ264" s="82"/>
      <c r="RLR264" s="82"/>
      <c r="RLS264" s="82"/>
      <c r="RLT264" s="82"/>
      <c r="RLU264" s="82"/>
      <c r="RLV264" s="82"/>
      <c r="RLW264" s="82"/>
      <c r="RLX264" s="82"/>
      <c r="RLY264" s="82"/>
      <c r="RLZ264" s="82"/>
      <c r="RMA264" s="82"/>
      <c r="RMB264" s="82"/>
      <c r="RMC264" s="82"/>
      <c r="RMD264" s="82"/>
      <c r="RME264" s="82"/>
      <c r="RMF264" s="82"/>
      <c r="RMG264" s="82"/>
      <c r="RMH264" s="82"/>
      <c r="RMI264" s="82"/>
      <c r="RMJ264" s="82"/>
      <c r="RMK264" s="82"/>
      <c r="RML264" s="82"/>
      <c r="RMM264" s="82"/>
      <c r="RMN264" s="82"/>
      <c r="RMO264" s="82"/>
      <c r="RMP264" s="82"/>
      <c r="RMQ264" s="82"/>
      <c r="RMR264" s="82"/>
      <c r="RMS264" s="82"/>
      <c r="RMT264" s="82"/>
      <c r="RMU264" s="82"/>
      <c r="RMV264" s="82"/>
      <c r="RMW264" s="82"/>
      <c r="RMX264" s="82"/>
      <c r="RMY264" s="82"/>
      <c r="RMZ264" s="82"/>
      <c r="RNA264" s="82"/>
      <c r="RNB264" s="82"/>
      <c r="RNC264" s="82"/>
      <c r="RND264" s="82"/>
      <c r="RNE264" s="82"/>
      <c r="RNF264" s="82"/>
      <c r="RNG264" s="82"/>
      <c r="RNH264" s="82"/>
      <c r="RNI264" s="82"/>
      <c r="RNJ264" s="82"/>
      <c r="RNK264" s="82"/>
      <c r="RNL264" s="82"/>
      <c r="RNM264" s="82"/>
      <c r="RNN264" s="82"/>
      <c r="RNO264" s="82"/>
      <c r="RNP264" s="82"/>
      <c r="RNQ264" s="82"/>
      <c r="RNR264" s="82"/>
      <c r="RNS264" s="82"/>
      <c r="RNT264" s="82"/>
      <c r="RNU264" s="82"/>
      <c r="RNV264" s="82"/>
      <c r="RNW264" s="82"/>
      <c r="RNX264" s="82"/>
      <c r="RNY264" s="82"/>
      <c r="RNZ264" s="82"/>
      <c r="ROA264" s="82"/>
      <c r="ROB264" s="82"/>
      <c r="ROC264" s="82"/>
      <c r="ROD264" s="82"/>
      <c r="ROE264" s="82"/>
      <c r="ROF264" s="82"/>
      <c r="ROG264" s="82"/>
      <c r="ROH264" s="82"/>
      <c r="ROI264" s="82"/>
      <c r="ROJ264" s="82"/>
      <c r="ROK264" s="82"/>
      <c r="ROL264" s="82"/>
      <c r="ROM264" s="82"/>
      <c r="RON264" s="82"/>
      <c r="ROO264" s="82"/>
      <c r="ROP264" s="82"/>
      <c r="ROQ264" s="82"/>
      <c r="ROR264" s="82"/>
      <c r="ROS264" s="82"/>
      <c r="ROT264" s="82"/>
      <c r="ROU264" s="82"/>
      <c r="ROV264" s="82"/>
      <c r="ROW264" s="82"/>
      <c r="ROX264" s="82"/>
      <c r="ROY264" s="82"/>
      <c r="ROZ264" s="82"/>
      <c r="RPA264" s="82"/>
      <c r="RPB264" s="82"/>
      <c r="RPC264" s="82"/>
      <c r="RPD264" s="82"/>
      <c r="RPE264" s="82"/>
      <c r="RPF264" s="82"/>
      <c r="RPG264" s="82"/>
      <c r="RPH264" s="82"/>
      <c r="RPI264" s="82"/>
      <c r="RPJ264" s="82"/>
      <c r="RPK264" s="82"/>
      <c r="RPL264" s="82"/>
      <c r="RPM264" s="82"/>
      <c r="RPN264" s="82"/>
      <c r="RPO264" s="82"/>
      <c r="RPP264" s="82"/>
      <c r="RPQ264" s="82"/>
      <c r="RPR264" s="82"/>
      <c r="RPS264" s="82"/>
      <c r="RPT264" s="82"/>
      <c r="RPU264" s="82"/>
      <c r="RPV264" s="82"/>
      <c r="RPW264" s="82"/>
      <c r="RPX264" s="82"/>
      <c r="RPY264" s="82"/>
      <c r="RPZ264" s="82"/>
      <c r="RQA264" s="82"/>
      <c r="RQB264" s="82"/>
      <c r="RQC264" s="82"/>
      <c r="RQD264" s="82"/>
      <c r="RQE264" s="82"/>
      <c r="RQF264" s="82"/>
      <c r="RQG264" s="82"/>
      <c r="RQH264" s="82"/>
      <c r="RQI264" s="82"/>
      <c r="RQJ264" s="82"/>
      <c r="RQK264" s="82"/>
      <c r="RQL264" s="82"/>
      <c r="RQM264" s="82"/>
      <c r="RQN264" s="82"/>
      <c r="RQO264" s="82"/>
      <c r="RQP264" s="82"/>
      <c r="RQQ264" s="82"/>
      <c r="RQR264" s="82"/>
      <c r="RQS264" s="82"/>
      <c r="RQT264" s="82"/>
      <c r="RQU264" s="82"/>
      <c r="RQV264" s="82"/>
      <c r="RQW264" s="82"/>
      <c r="RQX264" s="82"/>
      <c r="RQY264" s="82"/>
      <c r="RQZ264" s="82"/>
      <c r="RRA264" s="82"/>
      <c r="RRB264" s="82"/>
      <c r="RRC264" s="82"/>
      <c r="RRD264" s="82"/>
      <c r="RRE264" s="82"/>
      <c r="RRF264" s="82"/>
      <c r="RRG264" s="82"/>
      <c r="RRH264" s="82"/>
      <c r="RRI264" s="82"/>
      <c r="RRJ264" s="82"/>
      <c r="RRK264" s="82"/>
      <c r="RRL264" s="82"/>
      <c r="RRM264" s="82"/>
      <c r="RRN264" s="82"/>
      <c r="RRO264" s="82"/>
      <c r="RRP264" s="82"/>
      <c r="RRQ264" s="82"/>
      <c r="RRR264" s="82"/>
      <c r="RRS264" s="82"/>
      <c r="RRT264" s="82"/>
      <c r="RRU264" s="82"/>
      <c r="RRV264" s="82"/>
      <c r="RRW264" s="82"/>
      <c r="RRX264" s="82"/>
      <c r="RRY264" s="82"/>
      <c r="RRZ264" s="82"/>
      <c r="RSA264" s="82"/>
      <c r="RSB264" s="82"/>
      <c r="RSC264" s="82"/>
      <c r="RSD264" s="82"/>
      <c r="RSE264" s="82"/>
      <c r="RSF264" s="82"/>
      <c r="RSG264" s="82"/>
      <c r="RSH264" s="82"/>
      <c r="RSI264" s="82"/>
      <c r="RSJ264" s="82"/>
      <c r="RSK264" s="82"/>
      <c r="RSL264" s="82"/>
      <c r="RSM264" s="82"/>
      <c r="RSN264" s="82"/>
      <c r="RSO264" s="82"/>
      <c r="RSP264" s="82"/>
      <c r="RSQ264" s="82"/>
      <c r="RSR264" s="82"/>
      <c r="RSS264" s="82"/>
      <c r="RST264" s="82"/>
      <c r="RSU264" s="82"/>
      <c r="RSV264" s="82"/>
      <c r="RSW264" s="82"/>
      <c r="RSX264" s="82"/>
      <c r="RSY264" s="82"/>
      <c r="RSZ264" s="82"/>
      <c r="RTA264" s="82"/>
      <c r="RTB264" s="82"/>
      <c r="RTC264" s="82"/>
      <c r="RTD264" s="82"/>
      <c r="RTE264" s="82"/>
      <c r="RTF264" s="82"/>
      <c r="RTG264" s="82"/>
      <c r="RTH264" s="82"/>
      <c r="RTI264" s="82"/>
      <c r="RTJ264" s="82"/>
      <c r="RTK264" s="82"/>
      <c r="RTL264" s="82"/>
      <c r="RTM264" s="82"/>
      <c r="RTN264" s="82"/>
      <c r="RTO264" s="82"/>
      <c r="RTP264" s="82"/>
      <c r="RTQ264" s="82"/>
      <c r="RTR264" s="82"/>
      <c r="RTS264" s="82"/>
      <c r="RTT264" s="82"/>
      <c r="RTU264" s="82"/>
      <c r="RTV264" s="82"/>
      <c r="RTW264" s="82"/>
      <c r="RTX264" s="82"/>
      <c r="RTY264" s="82"/>
      <c r="RTZ264" s="82"/>
      <c r="RUA264" s="82"/>
      <c r="RUB264" s="82"/>
      <c r="RUC264" s="82"/>
      <c r="RUD264" s="82"/>
      <c r="RUE264" s="82"/>
      <c r="RUF264" s="82"/>
      <c r="RUG264" s="82"/>
      <c r="RUH264" s="82"/>
      <c r="RUI264" s="82"/>
      <c r="RUJ264" s="82"/>
      <c r="RUK264" s="82"/>
      <c r="RUL264" s="82"/>
      <c r="RUM264" s="82"/>
      <c r="RUN264" s="82"/>
      <c r="RUO264" s="82"/>
      <c r="RUP264" s="82"/>
      <c r="RUQ264" s="82"/>
      <c r="RUR264" s="82"/>
      <c r="RUS264" s="82"/>
      <c r="RUT264" s="82"/>
      <c r="RUU264" s="82"/>
      <c r="RUV264" s="82"/>
      <c r="RUW264" s="82"/>
      <c r="RUX264" s="82"/>
      <c r="RUY264" s="82"/>
      <c r="RUZ264" s="82"/>
      <c r="RVA264" s="82"/>
      <c r="RVB264" s="82"/>
      <c r="RVC264" s="82"/>
      <c r="RVD264" s="82"/>
      <c r="RVE264" s="82"/>
      <c r="RVF264" s="82"/>
      <c r="RVG264" s="82"/>
      <c r="RVH264" s="82"/>
      <c r="RVI264" s="82"/>
      <c r="RVJ264" s="82"/>
      <c r="RVK264" s="82"/>
      <c r="RVL264" s="82"/>
      <c r="RVM264" s="82"/>
      <c r="RVN264" s="82"/>
      <c r="RVO264" s="82"/>
      <c r="RVP264" s="82"/>
      <c r="RVQ264" s="82"/>
      <c r="RVR264" s="82"/>
      <c r="RVS264" s="82"/>
      <c r="RVT264" s="82"/>
      <c r="RVU264" s="82"/>
      <c r="RVV264" s="82"/>
      <c r="RVW264" s="82"/>
      <c r="RVX264" s="82"/>
      <c r="RVY264" s="82"/>
      <c r="RVZ264" s="82"/>
      <c r="RWA264" s="82"/>
      <c r="RWB264" s="82"/>
      <c r="RWC264" s="82"/>
      <c r="RWD264" s="82"/>
      <c r="RWE264" s="82"/>
      <c r="RWF264" s="82"/>
      <c r="RWG264" s="82"/>
      <c r="RWH264" s="82"/>
      <c r="RWI264" s="82"/>
      <c r="RWJ264" s="82"/>
      <c r="RWK264" s="82"/>
      <c r="RWL264" s="82"/>
      <c r="RWM264" s="82"/>
      <c r="RWN264" s="82"/>
      <c r="RWO264" s="82"/>
      <c r="RWP264" s="82"/>
      <c r="RWQ264" s="82"/>
      <c r="RWR264" s="82"/>
      <c r="RWS264" s="82"/>
      <c r="RWT264" s="82"/>
      <c r="RWU264" s="82"/>
      <c r="RWV264" s="82"/>
      <c r="RWW264" s="82"/>
      <c r="RWX264" s="82"/>
      <c r="RWY264" s="82"/>
      <c r="RWZ264" s="82"/>
      <c r="RXA264" s="82"/>
      <c r="RXB264" s="82"/>
      <c r="RXC264" s="82"/>
      <c r="RXD264" s="82"/>
      <c r="RXE264" s="82"/>
      <c r="RXF264" s="82"/>
      <c r="RXG264" s="82"/>
      <c r="RXH264" s="82"/>
      <c r="RXI264" s="82"/>
      <c r="RXJ264" s="82"/>
      <c r="RXK264" s="82"/>
      <c r="RXL264" s="82"/>
      <c r="RXM264" s="82"/>
      <c r="RXN264" s="82"/>
      <c r="RXO264" s="82"/>
      <c r="RXP264" s="82"/>
      <c r="RXQ264" s="82"/>
      <c r="RXR264" s="82"/>
      <c r="RXS264" s="82"/>
      <c r="RXT264" s="82"/>
      <c r="RXU264" s="82"/>
      <c r="RXV264" s="82"/>
      <c r="RXW264" s="82"/>
      <c r="RXX264" s="82"/>
      <c r="RXY264" s="82"/>
      <c r="RXZ264" s="82"/>
      <c r="RYA264" s="82"/>
      <c r="RYB264" s="82"/>
      <c r="RYC264" s="82"/>
      <c r="RYD264" s="82"/>
      <c r="RYE264" s="82"/>
      <c r="RYF264" s="82"/>
      <c r="RYG264" s="82"/>
      <c r="RYH264" s="82"/>
      <c r="RYI264" s="82"/>
      <c r="RYJ264" s="82"/>
      <c r="RYK264" s="82"/>
      <c r="RYL264" s="82"/>
      <c r="RYM264" s="82"/>
      <c r="RYN264" s="82"/>
      <c r="RYO264" s="82"/>
      <c r="RYP264" s="82"/>
      <c r="RYQ264" s="82"/>
      <c r="RYR264" s="82"/>
      <c r="RYS264" s="82"/>
      <c r="RYT264" s="82"/>
      <c r="RYU264" s="82"/>
      <c r="RYV264" s="82"/>
      <c r="RYW264" s="82"/>
      <c r="RYX264" s="82"/>
      <c r="RYY264" s="82"/>
      <c r="RYZ264" s="82"/>
      <c r="RZA264" s="82"/>
      <c r="RZB264" s="82"/>
      <c r="RZC264" s="82"/>
      <c r="RZD264" s="82"/>
      <c r="RZE264" s="82"/>
      <c r="RZF264" s="82"/>
      <c r="RZG264" s="82"/>
      <c r="RZH264" s="82"/>
      <c r="RZI264" s="82"/>
      <c r="RZJ264" s="82"/>
      <c r="RZK264" s="82"/>
      <c r="RZL264" s="82"/>
      <c r="RZM264" s="82"/>
      <c r="RZN264" s="82"/>
      <c r="RZO264" s="82"/>
      <c r="RZP264" s="82"/>
      <c r="RZQ264" s="82"/>
      <c r="RZR264" s="82"/>
      <c r="RZS264" s="82"/>
      <c r="RZT264" s="82"/>
      <c r="RZU264" s="82"/>
      <c r="RZV264" s="82"/>
      <c r="RZW264" s="82"/>
      <c r="RZX264" s="82"/>
      <c r="RZY264" s="82"/>
      <c r="RZZ264" s="82"/>
      <c r="SAA264" s="82"/>
      <c r="SAB264" s="82"/>
      <c r="SAC264" s="82"/>
      <c r="SAD264" s="82"/>
      <c r="SAE264" s="82"/>
      <c r="SAF264" s="82"/>
      <c r="SAG264" s="82"/>
      <c r="SAH264" s="82"/>
      <c r="SAI264" s="82"/>
      <c r="SAJ264" s="82"/>
      <c r="SAK264" s="82"/>
      <c r="SAL264" s="82"/>
      <c r="SAM264" s="82"/>
      <c r="SAN264" s="82"/>
      <c r="SAO264" s="82"/>
      <c r="SAP264" s="82"/>
      <c r="SAQ264" s="82"/>
      <c r="SAR264" s="82"/>
      <c r="SAS264" s="82"/>
      <c r="SAT264" s="82"/>
      <c r="SAU264" s="82"/>
      <c r="SAV264" s="82"/>
      <c r="SAW264" s="82"/>
      <c r="SAX264" s="82"/>
      <c r="SAY264" s="82"/>
      <c r="SAZ264" s="82"/>
      <c r="SBA264" s="82"/>
      <c r="SBB264" s="82"/>
      <c r="SBC264" s="82"/>
      <c r="SBD264" s="82"/>
      <c r="SBE264" s="82"/>
      <c r="SBF264" s="82"/>
      <c r="SBG264" s="82"/>
      <c r="SBH264" s="82"/>
      <c r="SBI264" s="82"/>
      <c r="SBJ264" s="82"/>
      <c r="SBK264" s="82"/>
      <c r="SBL264" s="82"/>
      <c r="SBM264" s="82"/>
      <c r="SBN264" s="82"/>
      <c r="SBO264" s="82"/>
      <c r="SBP264" s="82"/>
      <c r="SBQ264" s="82"/>
      <c r="SBR264" s="82"/>
      <c r="SBS264" s="82"/>
      <c r="SBT264" s="82"/>
      <c r="SBU264" s="82"/>
      <c r="SBV264" s="82"/>
      <c r="SBW264" s="82"/>
      <c r="SBX264" s="82"/>
      <c r="SBY264" s="82"/>
      <c r="SBZ264" s="82"/>
      <c r="SCA264" s="82"/>
      <c r="SCB264" s="82"/>
      <c r="SCC264" s="82"/>
      <c r="SCD264" s="82"/>
      <c r="SCE264" s="82"/>
      <c r="SCF264" s="82"/>
      <c r="SCG264" s="82"/>
      <c r="SCH264" s="82"/>
      <c r="SCI264" s="82"/>
      <c r="SCJ264" s="82"/>
      <c r="SCK264" s="82"/>
      <c r="SCL264" s="82"/>
      <c r="SCM264" s="82"/>
      <c r="SCN264" s="82"/>
      <c r="SCO264" s="82"/>
      <c r="SCP264" s="82"/>
      <c r="SCQ264" s="82"/>
      <c r="SCR264" s="82"/>
      <c r="SCS264" s="82"/>
      <c r="SCT264" s="82"/>
      <c r="SCU264" s="82"/>
      <c r="SCV264" s="82"/>
      <c r="SCW264" s="82"/>
      <c r="SCX264" s="82"/>
      <c r="SCY264" s="82"/>
      <c r="SCZ264" s="82"/>
      <c r="SDA264" s="82"/>
      <c r="SDB264" s="82"/>
      <c r="SDC264" s="82"/>
      <c r="SDD264" s="82"/>
      <c r="SDE264" s="82"/>
      <c r="SDF264" s="82"/>
      <c r="SDG264" s="82"/>
      <c r="SDH264" s="82"/>
      <c r="SDI264" s="82"/>
      <c r="SDJ264" s="82"/>
      <c r="SDK264" s="82"/>
      <c r="SDL264" s="82"/>
      <c r="SDM264" s="82"/>
      <c r="SDN264" s="82"/>
      <c r="SDO264" s="82"/>
      <c r="SDP264" s="82"/>
      <c r="SDQ264" s="82"/>
      <c r="SDR264" s="82"/>
      <c r="SDS264" s="82"/>
      <c r="SDT264" s="82"/>
      <c r="SDU264" s="82"/>
      <c r="SDV264" s="82"/>
      <c r="SDW264" s="82"/>
      <c r="SDX264" s="82"/>
      <c r="SDY264" s="82"/>
      <c r="SDZ264" s="82"/>
      <c r="SEA264" s="82"/>
      <c r="SEB264" s="82"/>
      <c r="SEC264" s="82"/>
      <c r="SED264" s="82"/>
      <c r="SEE264" s="82"/>
      <c r="SEF264" s="82"/>
      <c r="SEG264" s="82"/>
      <c r="SEH264" s="82"/>
      <c r="SEI264" s="82"/>
      <c r="SEJ264" s="82"/>
      <c r="SEK264" s="82"/>
      <c r="SEL264" s="82"/>
      <c r="SEM264" s="82"/>
      <c r="SEN264" s="82"/>
      <c r="SEO264" s="82"/>
      <c r="SEP264" s="82"/>
      <c r="SEQ264" s="82"/>
      <c r="SER264" s="82"/>
      <c r="SES264" s="82"/>
      <c r="SET264" s="82"/>
      <c r="SEU264" s="82"/>
      <c r="SEV264" s="82"/>
      <c r="SEW264" s="82"/>
      <c r="SEX264" s="82"/>
      <c r="SEY264" s="82"/>
      <c r="SEZ264" s="82"/>
      <c r="SFA264" s="82"/>
      <c r="SFB264" s="82"/>
      <c r="SFC264" s="82"/>
      <c r="SFD264" s="82"/>
      <c r="SFE264" s="82"/>
      <c r="SFF264" s="82"/>
      <c r="SFG264" s="82"/>
      <c r="SFH264" s="82"/>
      <c r="SFI264" s="82"/>
      <c r="SFJ264" s="82"/>
      <c r="SFK264" s="82"/>
      <c r="SFL264" s="82"/>
      <c r="SFM264" s="82"/>
      <c r="SFN264" s="82"/>
      <c r="SFO264" s="82"/>
      <c r="SFP264" s="82"/>
      <c r="SFQ264" s="82"/>
      <c r="SFR264" s="82"/>
      <c r="SFS264" s="82"/>
      <c r="SFT264" s="82"/>
      <c r="SFU264" s="82"/>
      <c r="SFV264" s="82"/>
      <c r="SFW264" s="82"/>
      <c r="SFX264" s="82"/>
      <c r="SFY264" s="82"/>
      <c r="SFZ264" s="82"/>
      <c r="SGA264" s="82"/>
      <c r="SGB264" s="82"/>
      <c r="SGC264" s="82"/>
      <c r="SGD264" s="82"/>
      <c r="SGE264" s="82"/>
      <c r="SGF264" s="82"/>
      <c r="SGG264" s="82"/>
      <c r="SGH264" s="82"/>
      <c r="SGI264" s="82"/>
      <c r="SGJ264" s="82"/>
      <c r="SGK264" s="82"/>
      <c r="SGL264" s="82"/>
      <c r="SGM264" s="82"/>
      <c r="SGN264" s="82"/>
      <c r="SGO264" s="82"/>
      <c r="SGP264" s="82"/>
      <c r="SGQ264" s="82"/>
      <c r="SGR264" s="82"/>
      <c r="SGS264" s="82"/>
      <c r="SGT264" s="82"/>
      <c r="SGU264" s="82"/>
      <c r="SGV264" s="82"/>
      <c r="SGW264" s="82"/>
      <c r="SGX264" s="82"/>
      <c r="SGY264" s="82"/>
      <c r="SGZ264" s="82"/>
      <c r="SHA264" s="82"/>
      <c r="SHB264" s="82"/>
      <c r="SHC264" s="82"/>
      <c r="SHD264" s="82"/>
      <c r="SHE264" s="82"/>
      <c r="SHF264" s="82"/>
      <c r="SHG264" s="82"/>
      <c r="SHH264" s="82"/>
      <c r="SHI264" s="82"/>
      <c r="SHJ264" s="82"/>
      <c r="SHK264" s="82"/>
      <c r="SHL264" s="82"/>
      <c r="SHM264" s="82"/>
      <c r="SHN264" s="82"/>
      <c r="SHO264" s="82"/>
      <c r="SHP264" s="82"/>
      <c r="SHQ264" s="82"/>
      <c r="SHR264" s="82"/>
      <c r="SHS264" s="82"/>
      <c r="SHT264" s="82"/>
      <c r="SHU264" s="82"/>
      <c r="SHV264" s="82"/>
      <c r="SHW264" s="82"/>
      <c r="SHX264" s="82"/>
      <c r="SHY264" s="82"/>
      <c r="SHZ264" s="82"/>
      <c r="SIA264" s="82"/>
      <c r="SIB264" s="82"/>
      <c r="SIC264" s="82"/>
      <c r="SID264" s="82"/>
      <c r="SIE264" s="82"/>
      <c r="SIF264" s="82"/>
      <c r="SIG264" s="82"/>
      <c r="SIH264" s="82"/>
      <c r="SII264" s="82"/>
      <c r="SIJ264" s="82"/>
      <c r="SIK264" s="82"/>
      <c r="SIL264" s="82"/>
      <c r="SIM264" s="82"/>
      <c r="SIN264" s="82"/>
      <c r="SIO264" s="82"/>
      <c r="SIP264" s="82"/>
      <c r="SIQ264" s="82"/>
      <c r="SIR264" s="82"/>
      <c r="SIS264" s="82"/>
      <c r="SIT264" s="82"/>
      <c r="SIU264" s="82"/>
      <c r="SIV264" s="82"/>
      <c r="SIW264" s="82"/>
      <c r="SIX264" s="82"/>
      <c r="SIY264" s="82"/>
      <c r="SIZ264" s="82"/>
      <c r="SJA264" s="82"/>
      <c r="SJB264" s="82"/>
      <c r="SJC264" s="82"/>
      <c r="SJD264" s="82"/>
      <c r="SJE264" s="82"/>
      <c r="SJF264" s="82"/>
      <c r="SJG264" s="82"/>
      <c r="SJH264" s="82"/>
      <c r="SJI264" s="82"/>
      <c r="SJJ264" s="82"/>
      <c r="SJK264" s="82"/>
      <c r="SJL264" s="82"/>
      <c r="SJM264" s="82"/>
      <c r="SJN264" s="82"/>
      <c r="SJO264" s="82"/>
      <c r="SJP264" s="82"/>
      <c r="SJQ264" s="82"/>
      <c r="SJR264" s="82"/>
      <c r="SJS264" s="82"/>
      <c r="SJT264" s="82"/>
      <c r="SJU264" s="82"/>
      <c r="SJV264" s="82"/>
      <c r="SJW264" s="82"/>
      <c r="SJX264" s="82"/>
      <c r="SJY264" s="82"/>
      <c r="SJZ264" s="82"/>
      <c r="SKA264" s="82"/>
      <c r="SKB264" s="82"/>
      <c r="SKC264" s="82"/>
      <c r="SKD264" s="82"/>
      <c r="SKE264" s="82"/>
      <c r="SKF264" s="82"/>
      <c r="SKG264" s="82"/>
      <c r="SKH264" s="82"/>
      <c r="SKI264" s="82"/>
      <c r="SKJ264" s="82"/>
      <c r="SKK264" s="82"/>
      <c r="SKL264" s="82"/>
      <c r="SKM264" s="82"/>
      <c r="SKN264" s="82"/>
      <c r="SKO264" s="82"/>
      <c r="SKP264" s="82"/>
      <c r="SKQ264" s="82"/>
      <c r="SKR264" s="82"/>
      <c r="SKS264" s="82"/>
      <c r="SKT264" s="82"/>
      <c r="SKU264" s="82"/>
      <c r="SKV264" s="82"/>
      <c r="SKW264" s="82"/>
      <c r="SKX264" s="82"/>
      <c r="SKY264" s="82"/>
      <c r="SKZ264" s="82"/>
      <c r="SLA264" s="82"/>
      <c r="SLB264" s="82"/>
      <c r="SLC264" s="82"/>
      <c r="SLD264" s="82"/>
      <c r="SLE264" s="82"/>
      <c r="SLF264" s="82"/>
      <c r="SLG264" s="82"/>
      <c r="SLH264" s="82"/>
      <c r="SLI264" s="82"/>
      <c r="SLJ264" s="82"/>
      <c r="SLK264" s="82"/>
      <c r="SLL264" s="82"/>
      <c r="SLM264" s="82"/>
      <c r="SLN264" s="82"/>
      <c r="SLO264" s="82"/>
      <c r="SLP264" s="82"/>
      <c r="SLQ264" s="82"/>
      <c r="SLR264" s="82"/>
      <c r="SLS264" s="82"/>
      <c r="SLT264" s="82"/>
      <c r="SLU264" s="82"/>
      <c r="SLV264" s="82"/>
      <c r="SLW264" s="82"/>
      <c r="SLX264" s="82"/>
      <c r="SLY264" s="82"/>
      <c r="SLZ264" s="82"/>
      <c r="SMA264" s="82"/>
      <c r="SMB264" s="82"/>
      <c r="SMC264" s="82"/>
      <c r="SMD264" s="82"/>
      <c r="SME264" s="82"/>
      <c r="SMF264" s="82"/>
      <c r="SMG264" s="82"/>
      <c r="SMH264" s="82"/>
      <c r="SMI264" s="82"/>
      <c r="SMJ264" s="82"/>
      <c r="SMK264" s="82"/>
      <c r="SML264" s="82"/>
      <c r="SMM264" s="82"/>
      <c r="SMN264" s="82"/>
      <c r="SMO264" s="82"/>
      <c r="SMP264" s="82"/>
      <c r="SMQ264" s="82"/>
      <c r="SMR264" s="82"/>
      <c r="SMS264" s="82"/>
      <c r="SMT264" s="82"/>
      <c r="SMU264" s="82"/>
      <c r="SMV264" s="82"/>
      <c r="SMW264" s="82"/>
      <c r="SMX264" s="82"/>
      <c r="SMY264" s="82"/>
      <c r="SMZ264" s="82"/>
      <c r="SNA264" s="82"/>
      <c r="SNB264" s="82"/>
      <c r="SNC264" s="82"/>
      <c r="SND264" s="82"/>
      <c r="SNE264" s="82"/>
      <c r="SNF264" s="82"/>
      <c r="SNG264" s="82"/>
      <c r="SNH264" s="82"/>
      <c r="SNI264" s="82"/>
      <c r="SNJ264" s="82"/>
      <c r="SNK264" s="82"/>
      <c r="SNL264" s="82"/>
      <c r="SNM264" s="82"/>
      <c r="SNN264" s="82"/>
      <c r="SNO264" s="82"/>
      <c r="SNP264" s="82"/>
      <c r="SNQ264" s="82"/>
      <c r="SNR264" s="82"/>
      <c r="SNS264" s="82"/>
      <c r="SNT264" s="82"/>
      <c r="SNU264" s="82"/>
      <c r="SNV264" s="82"/>
      <c r="SNW264" s="82"/>
      <c r="SNX264" s="82"/>
      <c r="SNY264" s="82"/>
      <c r="SNZ264" s="82"/>
      <c r="SOA264" s="82"/>
      <c r="SOB264" s="82"/>
      <c r="SOC264" s="82"/>
      <c r="SOD264" s="82"/>
      <c r="SOE264" s="82"/>
      <c r="SOF264" s="82"/>
      <c r="SOG264" s="82"/>
      <c r="SOH264" s="82"/>
      <c r="SOI264" s="82"/>
      <c r="SOJ264" s="82"/>
      <c r="SOK264" s="82"/>
      <c r="SOL264" s="82"/>
      <c r="SOM264" s="82"/>
      <c r="SON264" s="82"/>
      <c r="SOO264" s="82"/>
      <c r="SOP264" s="82"/>
      <c r="SOQ264" s="82"/>
      <c r="SOR264" s="82"/>
      <c r="SOS264" s="82"/>
      <c r="SOT264" s="82"/>
      <c r="SOU264" s="82"/>
      <c r="SOV264" s="82"/>
      <c r="SOW264" s="82"/>
      <c r="SOX264" s="82"/>
      <c r="SOY264" s="82"/>
      <c r="SOZ264" s="82"/>
      <c r="SPA264" s="82"/>
      <c r="SPB264" s="82"/>
      <c r="SPC264" s="82"/>
      <c r="SPD264" s="82"/>
      <c r="SPE264" s="82"/>
      <c r="SPF264" s="82"/>
      <c r="SPG264" s="82"/>
      <c r="SPH264" s="82"/>
      <c r="SPI264" s="82"/>
      <c r="SPJ264" s="82"/>
      <c r="SPK264" s="82"/>
      <c r="SPL264" s="82"/>
      <c r="SPM264" s="82"/>
      <c r="SPN264" s="82"/>
      <c r="SPO264" s="82"/>
      <c r="SPP264" s="82"/>
      <c r="SPQ264" s="82"/>
      <c r="SPR264" s="82"/>
      <c r="SPS264" s="82"/>
      <c r="SPT264" s="82"/>
      <c r="SPU264" s="82"/>
      <c r="SPV264" s="82"/>
      <c r="SPW264" s="82"/>
      <c r="SPX264" s="82"/>
      <c r="SPY264" s="82"/>
      <c r="SPZ264" s="82"/>
      <c r="SQA264" s="82"/>
      <c r="SQB264" s="82"/>
      <c r="SQC264" s="82"/>
      <c r="SQD264" s="82"/>
      <c r="SQE264" s="82"/>
      <c r="SQF264" s="82"/>
      <c r="SQG264" s="82"/>
      <c r="SQH264" s="82"/>
      <c r="SQI264" s="82"/>
      <c r="SQJ264" s="82"/>
      <c r="SQK264" s="82"/>
      <c r="SQL264" s="82"/>
      <c r="SQM264" s="82"/>
      <c r="SQN264" s="82"/>
      <c r="SQO264" s="82"/>
      <c r="SQP264" s="82"/>
      <c r="SQQ264" s="82"/>
      <c r="SQR264" s="82"/>
      <c r="SQS264" s="82"/>
      <c r="SQT264" s="82"/>
      <c r="SQU264" s="82"/>
      <c r="SQV264" s="82"/>
      <c r="SQW264" s="82"/>
      <c r="SQX264" s="82"/>
      <c r="SQY264" s="82"/>
      <c r="SQZ264" s="82"/>
      <c r="SRA264" s="82"/>
      <c r="SRB264" s="82"/>
      <c r="SRC264" s="82"/>
      <c r="SRD264" s="82"/>
      <c r="SRE264" s="82"/>
      <c r="SRF264" s="82"/>
      <c r="SRG264" s="82"/>
      <c r="SRH264" s="82"/>
      <c r="SRI264" s="82"/>
      <c r="SRJ264" s="82"/>
      <c r="SRK264" s="82"/>
      <c r="SRL264" s="82"/>
      <c r="SRM264" s="82"/>
      <c r="SRN264" s="82"/>
      <c r="SRO264" s="82"/>
      <c r="SRP264" s="82"/>
      <c r="SRQ264" s="82"/>
      <c r="SRR264" s="82"/>
      <c r="SRS264" s="82"/>
      <c r="SRT264" s="82"/>
      <c r="SRU264" s="82"/>
      <c r="SRV264" s="82"/>
      <c r="SRW264" s="82"/>
      <c r="SRX264" s="82"/>
      <c r="SRY264" s="82"/>
      <c r="SRZ264" s="82"/>
      <c r="SSA264" s="82"/>
      <c r="SSB264" s="82"/>
      <c r="SSC264" s="82"/>
      <c r="SSD264" s="82"/>
      <c r="SSE264" s="82"/>
      <c r="SSF264" s="82"/>
      <c r="SSG264" s="82"/>
      <c r="SSH264" s="82"/>
      <c r="SSI264" s="82"/>
      <c r="SSJ264" s="82"/>
      <c r="SSK264" s="82"/>
      <c r="SSL264" s="82"/>
      <c r="SSM264" s="82"/>
      <c r="SSN264" s="82"/>
      <c r="SSO264" s="82"/>
      <c r="SSP264" s="82"/>
      <c r="SSQ264" s="82"/>
      <c r="SSR264" s="82"/>
      <c r="SSS264" s="82"/>
      <c r="SST264" s="82"/>
      <c r="SSU264" s="82"/>
      <c r="SSV264" s="82"/>
      <c r="SSW264" s="82"/>
      <c r="SSX264" s="82"/>
      <c r="SSY264" s="82"/>
      <c r="SSZ264" s="82"/>
      <c r="STA264" s="82"/>
      <c r="STB264" s="82"/>
      <c r="STC264" s="82"/>
      <c r="STD264" s="82"/>
      <c r="STE264" s="82"/>
      <c r="STF264" s="82"/>
      <c r="STG264" s="82"/>
      <c r="STH264" s="82"/>
      <c r="STI264" s="82"/>
      <c r="STJ264" s="82"/>
      <c r="STK264" s="82"/>
      <c r="STL264" s="82"/>
      <c r="STM264" s="82"/>
      <c r="STN264" s="82"/>
      <c r="STO264" s="82"/>
      <c r="STP264" s="82"/>
      <c r="STQ264" s="82"/>
      <c r="STR264" s="82"/>
      <c r="STS264" s="82"/>
      <c r="STT264" s="82"/>
      <c r="STU264" s="82"/>
      <c r="STV264" s="82"/>
      <c r="STW264" s="82"/>
      <c r="STX264" s="82"/>
      <c r="STY264" s="82"/>
      <c r="STZ264" s="82"/>
      <c r="SUA264" s="82"/>
      <c r="SUB264" s="82"/>
      <c r="SUC264" s="82"/>
      <c r="SUD264" s="82"/>
      <c r="SUE264" s="82"/>
      <c r="SUF264" s="82"/>
      <c r="SUG264" s="82"/>
      <c r="SUH264" s="82"/>
      <c r="SUI264" s="82"/>
      <c r="SUJ264" s="82"/>
      <c r="SUK264" s="82"/>
      <c r="SUL264" s="82"/>
      <c r="SUM264" s="82"/>
      <c r="SUN264" s="82"/>
      <c r="SUO264" s="82"/>
      <c r="SUP264" s="82"/>
      <c r="SUQ264" s="82"/>
      <c r="SUR264" s="82"/>
      <c r="SUS264" s="82"/>
      <c r="SUT264" s="82"/>
      <c r="SUU264" s="82"/>
      <c r="SUV264" s="82"/>
      <c r="SUW264" s="82"/>
      <c r="SUX264" s="82"/>
      <c r="SUY264" s="82"/>
      <c r="SUZ264" s="82"/>
      <c r="SVA264" s="82"/>
      <c r="SVB264" s="82"/>
      <c r="SVC264" s="82"/>
      <c r="SVD264" s="82"/>
      <c r="SVE264" s="82"/>
      <c r="SVF264" s="82"/>
      <c r="SVG264" s="82"/>
      <c r="SVH264" s="82"/>
      <c r="SVI264" s="82"/>
      <c r="SVJ264" s="82"/>
      <c r="SVK264" s="82"/>
      <c r="SVL264" s="82"/>
      <c r="SVM264" s="82"/>
      <c r="SVN264" s="82"/>
      <c r="SVO264" s="82"/>
      <c r="SVP264" s="82"/>
      <c r="SVQ264" s="82"/>
      <c r="SVR264" s="82"/>
      <c r="SVS264" s="82"/>
      <c r="SVT264" s="82"/>
      <c r="SVU264" s="82"/>
      <c r="SVV264" s="82"/>
      <c r="SVW264" s="82"/>
      <c r="SVX264" s="82"/>
      <c r="SVY264" s="82"/>
      <c r="SVZ264" s="82"/>
      <c r="SWA264" s="82"/>
      <c r="SWB264" s="82"/>
      <c r="SWC264" s="82"/>
      <c r="SWD264" s="82"/>
      <c r="SWE264" s="82"/>
      <c r="SWF264" s="82"/>
      <c r="SWG264" s="82"/>
      <c r="SWH264" s="82"/>
      <c r="SWI264" s="82"/>
      <c r="SWJ264" s="82"/>
      <c r="SWK264" s="82"/>
      <c r="SWL264" s="82"/>
      <c r="SWM264" s="82"/>
      <c r="SWN264" s="82"/>
      <c r="SWO264" s="82"/>
      <c r="SWP264" s="82"/>
      <c r="SWQ264" s="82"/>
      <c r="SWR264" s="82"/>
      <c r="SWS264" s="82"/>
      <c r="SWT264" s="82"/>
      <c r="SWU264" s="82"/>
      <c r="SWV264" s="82"/>
      <c r="SWW264" s="82"/>
      <c r="SWX264" s="82"/>
      <c r="SWY264" s="82"/>
      <c r="SWZ264" s="82"/>
      <c r="SXA264" s="82"/>
      <c r="SXB264" s="82"/>
      <c r="SXC264" s="82"/>
      <c r="SXD264" s="82"/>
      <c r="SXE264" s="82"/>
      <c r="SXF264" s="82"/>
      <c r="SXG264" s="82"/>
      <c r="SXH264" s="82"/>
      <c r="SXI264" s="82"/>
      <c r="SXJ264" s="82"/>
      <c r="SXK264" s="82"/>
      <c r="SXL264" s="82"/>
      <c r="SXM264" s="82"/>
      <c r="SXN264" s="82"/>
      <c r="SXO264" s="82"/>
      <c r="SXP264" s="82"/>
      <c r="SXQ264" s="82"/>
      <c r="SXR264" s="82"/>
      <c r="SXS264" s="82"/>
      <c r="SXT264" s="82"/>
      <c r="SXU264" s="82"/>
      <c r="SXV264" s="82"/>
      <c r="SXW264" s="82"/>
      <c r="SXX264" s="82"/>
      <c r="SXY264" s="82"/>
      <c r="SXZ264" s="82"/>
      <c r="SYA264" s="82"/>
      <c r="SYB264" s="82"/>
      <c r="SYC264" s="82"/>
      <c r="SYD264" s="82"/>
      <c r="SYE264" s="82"/>
      <c r="SYF264" s="82"/>
      <c r="SYG264" s="82"/>
      <c r="SYH264" s="82"/>
      <c r="SYI264" s="82"/>
      <c r="SYJ264" s="82"/>
      <c r="SYK264" s="82"/>
      <c r="SYL264" s="82"/>
      <c r="SYM264" s="82"/>
      <c r="SYN264" s="82"/>
      <c r="SYO264" s="82"/>
      <c r="SYP264" s="82"/>
      <c r="SYQ264" s="82"/>
      <c r="SYR264" s="82"/>
      <c r="SYS264" s="82"/>
      <c r="SYT264" s="82"/>
      <c r="SYU264" s="82"/>
      <c r="SYV264" s="82"/>
      <c r="SYW264" s="82"/>
      <c r="SYX264" s="82"/>
      <c r="SYY264" s="82"/>
      <c r="SYZ264" s="82"/>
      <c r="SZA264" s="82"/>
      <c r="SZB264" s="82"/>
      <c r="SZC264" s="82"/>
      <c r="SZD264" s="82"/>
      <c r="SZE264" s="82"/>
      <c r="SZF264" s="82"/>
      <c r="SZG264" s="82"/>
      <c r="SZH264" s="82"/>
      <c r="SZI264" s="82"/>
      <c r="SZJ264" s="82"/>
      <c r="SZK264" s="82"/>
      <c r="SZL264" s="82"/>
      <c r="SZM264" s="82"/>
      <c r="SZN264" s="82"/>
      <c r="SZO264" s="82"/>
      <c r="SZP264" s="82"/>
      <c r="SZQ264" s="82"/>
      <c r="SZR264" s="82"/>
      <c r="SZS264" s="82"/>
      <c r="SZT264" s="82"/>
      <c r="SZU264" s="82"/>
      <c r="SZV264" s="82"/>
      <c r="SZW264" s="82"/>
      <c r="SZX264" s="82"/>
      <c r="SZY264" s="82"/>
      <c r="SZZ264" s="82"/>
      <c r="TAA264" s="82"/>
      <c r="TAB264" s="82"/>
      <c r="TAC264" s="82"/>
      <c r="TAD264" s="82"/>
      <c r="TAE264" s="82"/>
      <c r="TAF264" s="82"/>
      <c r="TAG264" s="82"/>
      <c r="TAH264" s="82"/>
      <c r="TAI264" s="82"/>
      <c r="TAJ264" s="82"/>
      <c r="TAK264" s="82"/>
      <c r="TAL264" s="82"/>
      <c r="TAM264" s="82"/>
      <c r="TAN264" s="82"/>
      <c r="TAO264" s="82"/>
      <c r="TAP264" s="82"/>
      <c r="TAQ264" s="82"/>
      <c r="TAR264" s="82"/>
      <c r="TAS264" s="82"/>
      <c r="TAT264" s="82"/>
      <c r="TAU264" s="82"/>
      <c r="TAV264" s="82"/>
      <c r="TAW264" s="82"/>
      <c r="TAX264" s="82"/>
      <c r="TAY264" s="82"/>
      <c r="TAZ264" s="82"/>
      <c r="TBA264" s="82"/>
      <c r="TBB264" s="82"/>
      <c r="TBC264" s="82"/>
      <c r="TBD264" s="82"/>
      <c r="TBE264" s="82"/>
      <c r="TBF264" s="82"/>
      <c r="TBG264" s="82"/>
      <c r="TBH264" s="82"/>
      <c r="TBI264" s="82"/>
      <c r="TBJ264" s="82"/>
      <c r="TBK264" s="82"/>
      <c r="TBL264" s="82"/>
      <c r="TBM264" s="82"/>
      <c r="TBN264" s="82"/>
      <c r="TBO264" s="82"/>
      <c r="TBP264" s="82"/>
      <c r="TBQ264" s="82"/>
      <c r="TBR264" s="82"/>
      <c r="TBS264" s="82"/>
      <c r="TBT264" s="82"/>
      <c r="TBU264" s="82"/>
      <c r="TBV264" s="82"/>
      <c r="TBW264" s="82"/>
      <c r="TBX264" s="82"/>
      <c r="TBY264" s="82"/>
      <c r="TBZ264" s="82"/>
      <c r="TCA264" s="82"/>
      <c r="TCB264" s="82"/>
      <c r="TCC264" s="82"/>
      <c r="TCD264" s="82"/>
      <c r="TCE264" s="82"/>
      <c r="TCF264" s="82"/>
      <c r="TCG264" s="82"/>
      <c r="TCH264" s="82"/>
      <c r="TCI264" s="82"/>
      <c r="TCJ264" s="82"/>
      <c r="TCK264" s="82"/>
      <c r="TCL264" s="82"/>
      <c r="TCM264" s="82"/>
      <c r="TCN264" s="82"/>
      <c r="TCO264" s="82"/>
      <c r="TCP264" s="82"/>
      <c r="TCQ264" s="82"/>
      <c r="TCR264" s="82"/>
      <c r="TCS264" s="82"/>
      <c r="TCT264" s="82"/>
      <c r="TCU264" s="82"/>
      <c r="TCV264" s="82"/>
      <c r="TCW264" s="82"/>
      <c r="TCX264" s="82"/>
      <c r="TCY264" s="82"/>
      <c r="TCZ264" s="82"/>
      <c r="TDA264" s="82"/>
      <c r="TDB264" s="82"/>
      <c r="TDC264" s="82"/>
      <c r="TDD264" s="82"/>
      <c r="TDE264" s="82"/>
      <c r="TDF264" s="82"/>
      <c r="TDG264" s="82"/>
      <c r="TDH264" s="82"/>
      <c r="TDI264" s="82"/>
      <c r="TDJ264" s="82"/>
      <c r="TDK264" s="82"/>
      <c r="TDL264" s="82"/>
      <c r="TDM264" s="82"/>
      <c r="TDN264" s="82"/>
      <c r="TDO264" s="82"/>
      <c r="TDP264" s="82"/>
      <c r="TDQ264" s="82"/>
      <c r="TDR264" s="82"/>
      <c r="TDS264" s="82"/>
      <c r="TDT264" s="82"/>
      <c r="TDU264" s="82"/>
      <c r="TDV264" s="82"/>
      <c r="TDW264" s="82"/>
      <c r="TDX264" s="82"/>
      <c r="TDY264" s="82"/>
      <c r="TDZ264" s="82"/>
      <c r="TEA264" s="82"/>
      <c r="TEB264" s="82"/>
      <c r="TEC264" s="82"/>
      <c r="TED264" s="82"/>
      <c r="TEE264" s="82"/>
      <c r="TEF264" s="82"/>
      <c r="TEG264" s="82"/>
      <c r="TEH264" s="82"/>
      <c r="TEI264" s="82"/>
      <c r="TEJ264" s="82"/>
      <c r="TEK264" s="82"/>
      <c r="TEL264" s="82"/>
      <c r="TEM264" s="82"/>
      <c r="TEN264" s="82"/>
      <c r="TEO264" s="82"/>
      <c r="TEP264" s="82"/>
      <c r="TEQ264" s="82"/>
      <c r="TER264" s="82"/>
      <c r="TES264" s="82"/>
      <c r="TET264" s="82"/>
      <c r="TEU264" s="82"/>
      <c r="TEV264" s="82"/>
      <c r="TEW264" s="82"/>
      <c r="TEX264" s="82"/>
      <c r="TEY264" s="82"/>
      <c r="TEZ264" s="82"/>
      <c r="TFA264" s="82"/>
      <c r="TFB264" s="82"/>
      <c r="TFC264" s="82"/>
      <c r="TFD264" s="82"/>
      <c r="TFE264" s="82"/>
      <c r="TFF264" s="82"/>
      <c r="TFG264" s="82"/>
      <c r="TFH264" s="82"/>
      <c r="TFI264" s="82"/>
      <c r="TFJ264" s="82"/>
      <c r="TFK264" s="82"/>
      <c r="TFL264" s="82"/>
      <c r="TFM264" s="82"/>
      <c r="TFN264" s="82"/>
      <c r="TFO264" s="82"/>
      <c r="TFP264" s="82"/>
      <c r="TFQ264" s="82"/>
      <c r="TFR264" s="82"/>
      <c r="TFS264" s="82"/>
      <c r="TFT264" s="82"/>
      <c r="TFU264" s="82"/>
      <c r="TFV264" s="82"/>
      <c r="TFW264" s="82"/>
      <c r="TFX264" s="82"/>
      <c r="TFY264" s="82"/>
      <c r="TFZ264" s="82"/>
      <c r="TGA264" s="82"/>
      <c r="TGB264" s="82"/>
      <c r="TGC264" s="82"/>
      <c r="TGD264" s="82"/>
      <c r="TGE264" s="82"/>
      <c r="TGF264" s="82"/>
      <c r="TGG264" s="82"/>
      <c r="TGH264" s="82"/>
      <c r="TGI264" s="82"/>
      <c r="TGJ264" s="82"/>
      <c r="TGK264" s="82"/>
      <c r="TGL264" s="82"/>
      <c r="TGM264" s="82"/>
      <c r="TGN264" s="82"/>
      <c r="TGO264" s="82"/>
      <c r="TGP264" s="82"/>
      <c r="TGQ264" s="82"/>
      <c r="TGR264" s="82"/>
      <c r="TGS264" s="82"/>
      <c r="TGT264" s="82"/>
      <c r="TGU264" s="82"/>
      <c r="TGV264" s="82"/>
      <c r="TGW264" s="82"/>
      <c r="TGX264" s="82"/>
      <c r="TGY264" s="82"/>
      <c r="TGZ264" s="82"/>
      <c r="THA264" s="82"/>
      <c r="THB264" s="82"/>
      <c r="THC264" s="82"/>
      <c r="THD264" s="82"/>
      <c r="THE264" s="82"/>
      <c r="THF264" s="82"/>
      <c r="THG264" s="82"/>
      <c r="THH264" s="82"/>
      <c r="THI264" s="82"/>
      <c r="THJ264" s="82"/>
      <c r="THK264" s="82"/>
      <c r="THL264" s="82"/>
      <c r="THM264" s="82"/>
      <c r="THN264" s="82"/>
      <c r="THO264" s="82"/>
      <c r="THP264" s="82"/>
      <c r="THQ264" s="82"/>
      <c r="THR264" s="82"/>
      <c r="THS264" s="82"/>
      <c r="THT264" s="82"/>
      <c r="THU264" s="82"/>
      <c r="THV264" s="82"/>
      <c r="THW264" s="82"/>
      <c r="THX264" s="82"/>
      <c r="THY264" s="82"/>
      <c r="THZ264" s="82"/>
      <c r="TIA264" s="82"/>
      <c r="TIB264" s="82"/>
      <c r="TIC264" s="82"/>
      <c r="TID264" s="82"/>
      <c r="TIE264" s="82"/>
      <c r="TIF264" s="82"/>
      <c r="TIG264" s="82"/>
      <c r="TIH264" s="82"/>
      <c r="TII264" s="82"/>
      <c r="TIJ264" s="82"/>
      <c r="TIK264" s="82"/>
      <c r="TIL264" s="82"/>
      <c r="TIM264" s="82"/>
      <c r="TIN264" s="82"/>
      <c r="TIO264" s="82"/>
      <c r="TIP264" s="82"/>
      <c r="TIQ264" s="82"/>
      <c r="TIR264" s="82"/>
      <c r="TIS264" s="82"/>
      <c r="TIT264" s="82"/>
      <c r="TIU264" s="82"/>
      <c r="TIV264" s="82"/>
      <c r="TIW264" s="82"/>
      <c r="TIX264" s="82"/>
      <c r="TIY264" s="82"/>
      <c r="TIZ264" s="82"/>
      <c r="TJA264" s="82"/>
      <c r="TJB264" s="82"/>
      <c r="TJC264" s="82"/>
      <c r="TJD264" s="82"/>
      <c r="TJE264" s="82"/>
      <c r="TJF264" s="82"/>
      <c r="TJG264" s="82"/>
      <c r="TJH264" s="82"/>
      <c r="TJI264" s="82"/>
      <c r="TJJ264" s="82"/>
      <c r="TJK264" s="82"/>
      <c r="TJL264" s="82"/>
      <c r="TJM264" s="82"/>
      <c r="TJN264" s="82"/>
      <c r="TJO264" s="82"/>
      <c r="TJP264" s="82"/>
      <c r="TJQ264" s="82"/>
      <c r="TJR264" s="82"/>
      <c r="TJS264" s="82"/>
      <c r="TJT264" s="82"/>
      <c r="TJU264" s="82"/>
      <c r="TJV264" s="82"/>
      <c r="TJW264" s="82"/>
      <c r="TJX264" s="82"/>
      <c r="TJY264" s="82"/>
      <c r="TJZ264" s="82"/>
      <c r="TKA264" s="82"/>
      <c r="TKB264" s="82"/>
      <c r="TKC264" s="82"/>
      <c r="TKD264" s="82"/>
      <c r="TKE264" s="82"/>
      <c r="TKF264" s="82"/>
      <c r="TKG264" s="82"/>
      <c r="TKH264" s="82"/>
      <c r="TKI264" s="82"/>
      <c r="TKJ264" s="82"/>
      <c r="TKK264" s="82"/>
      <c r="TKL264" s="82"/>
      <c r="TKM264" s="82"/>
      <c r="TKN264" s="82"/>
      <c r="TKO264" s="82"/>
      <c r="TKP264" s="82"/>
      <c r="TKQ264" s="82"/>
      <c r="TKR264" s="82"/>
      <c r="TKS264" s="82"/>
      <c r="TKT264" s="82"/>
      <c r="TKU264" s="82"/>
      <c r="TKV264" s="82"/>
      <c r="TKW264" s="82"/>
      <c r="TKX264" s="82"/>
      <c r="TKY264" s="82"/>
      <c r="TKZ264" s="82"/>
      <c r="TLA264" s="82"/>
      <c r="TLB264" s="82"/>
      <c r="TLC264" s="82"/>
      <c r="TLD264" s="82"/>
      <c r="TLE264" s="82"/>
      <c r="TLF264" s="82"/>
      <c r="TLG264" s="82"/>
      <c r="TLH264" s="82"/>
      <c r="TLI264" s="82"/>
      <c r="TLJ264" s="82"/>
      <c r="TLK264" s="82"/>
      <c r="TLL264" s="82"/>
      <c r="TLM264" s="82"/>
      <c r="TLN264" s="82"/>
      <c r="TLO264" s="82"/>
      <c r="TLP264" s="82"/>
      <c r="TLQ264" s="82"/>
      <c r="TLR264" s="82"/>
      <c r="TLS264" s="82"/>
      <c r="TLT264" s="82"/>
      <c r="TLU264" s="82"/>
      <c r="TLV264" s="82"/>
      <c r="TLW264" s="82"/>
      <c r="TLX264" s="82"/>
      <c r="TLY264" s="82"/>
      <c r="TLZ264" s="82"/>
      <c r="TMA264" s="82"/>
      <c r="TMB264" s="82"/>
      <c r="TMC264" s="82"/>
      <c r="TMD264" s="82"/>
      <c r="TME264" s="82"/>
      <c r="TMF264" s="82"/>
      <c r="TMG264" s="82"/>
      <c r="TMH264" s="82"/>
      <c r="TMI264" s="82"/>
      <c r="TMJ264" s="82"/>
      <c r="TMK264" s="82"/>
      <c r="TML264" s="82"/>
      <c r="TMM264" s="82"/>
      <c r="TMN264" s="82"/>
      <c r="TMO264" s="82"/>
      <c r="TMP264" s="82"/>
      <c r="TMQ264" s="82"/>
      <c r="TMR264" s="82"/>
      <c r="TMS264" s="82"/>
      <c r="TMT264" s="82"/>
      <c r="TMU264" s="82"/>
      <c r="TMV264" s="82"/>
      <c r="TMW264" s="82"/>
      <c r="TMX264" s="82"/>
      <c r="TMY264" s="82"/>
      <c r="TMZ264" s="82"/>
      <c r="TNA264" s="82"/>
      <c r="TNB264" s="82"/>
      <c r="TNC264" s="82"/>
      <c r="TND264" s="82"/>
      <c r="TNE264" s="82"/>
      <c r="TNF264" s="82"/>
      <c r="TNG264" s="82"/>
      <c r="TNH264" s="82"/>
      <c r="TNI264" s="82"/>
      <c r="TNJ264" s="82"/>
      <c r="TNK264" s="82"/>
      <c r="TNL264" s="82"/>
      <c r="TNM264" s="82"/>
      <c r="TNN264" s="82"/>
      <c r="TNO264" s="82"/>
      <c r="TNP264" s="82"/>
      <c r="TNQ264" s="82"/>
      <c r="TNR264" s="82"/>
      <c r="TNS264" s="82"/>
      <c r="TNT264" s="82"/>
      <c r="TNU264" s="82"/>
      <c r="TNV264" s="82"/>
      <c r="TNW264" s="82"/>
      <c r="TNX264" s="82"/>
      <c r="TNY264" s="82"/>
      <c r="TNZ264" s="82"/>
      <c r="TOA264" s="82"/>
      <c r="TOB264" s="82"/>
      <c r="TOC264" s="82"/>
      <c r="TOD264" s="82"/>
      <c r="TOE264" s="82"/>
      <c r="TOF264" s="82"/>
      <c r="TOG264" s="82"/>
      <c r="TOH264" s="82"/>
      <c r="TOI264" s="82"/>
      <c r="TOJ264" s="82"/>
      <c r="TOK264" s="82"/>
      <c r="TOL264" s="82"/>
      <c r="TOM264" s="82"/>
      <c r="TON264" s="82"/>
      <c r="TOO264" s="82"/>
      <c r="TOP264" s="82"/>
      <c r="TOQ264" s="82"/>
      <c r="TOR264" s="82"/>
      <c r="TOS264" s="82"/>
      <c r="TOT264" s="82"/>
      <c r="TOU264" s="82"/>
      <c r="TOV264" s="82"/>
      <c r="TOW264" s="82"/>
      <c r="TOX264" s="82"/>
      <c r="TOY264" s="82"/>
      <c r="TOZ264" s="82"/>
      <c r="TPA264" s="82"/>
      <c r="TPB264" s="82"/>
      <c r="TPC264" s="82"/>
      <c r="TPD264" s="82"/>
      <c r="TPE264" s="82"/>
      <c r="TPF264" s="82"/>
      <c r="TPG264" s="82"/>
      <c r="TPH264" s="82"/>
      <c r="TPI264" s="82"/>
      <c r="TPJ264" s="82"/>
      <c r="TPK264" s="82"/>
      <c r="TPL264" s="82"/>
      <c r="TPM264" s="82"/>
      <c r="TPN264" s="82"/>
      <c r="TPO264" s="82"/>
      <c r="TPP264" s="82"/>
      <c r="TPQ264" s="82"/>
      <c r="TPR264" s="82"/>
      <c r="TPS264" s="82"/>
      <c r="TPT264" s="82"/>
      <c r="TPU264" s="82"/>
      <c r="TPV264" s="82"/>
      <c r="TPW264" s="82"/>
      <c r="TPX264" s="82"/>
      <c r="TPY264" s="82"/>
      <c r="TPZ264" s="82"/>
      <c r="TQA264" s="82"/>
      <c r="TQB264" s="82"/>
      <c r="TQC264" s="82"/>
      <c r="TQD264" s="82"/>
      <c r="TQE264" s="82"/>
      <c r="TQF264" s="82"/>
      <c r="TQG264" s="82"/>
      <c r="TQH264" s="82"/>
      <c r="TQI264" s="82"/>
      <c r="TQJ264" s="82"/>
      <c r="TQK264" s="82"/>
      <c r="TQL264" s="82"/>
      <c r="TQM264" s="82"/>
      <c r="TQN264" s="82"/>
      <c r="TQO264" s="82"/>
      <c r="TQP264" s="82"/>
      <c r="TQQ264" s="82"/>
      <c r="TQR264" s="82"/>
      <c r="TQS264" s="82"/>
      <c r="TQT264" s="82"/>
      <c r="TQU264" s="82"/>
      <c r="TQV264" s="82"/>
      <c r="TQW264" s="82"/>
      <c r="TQX264" s="82"/>
      <c r="TQY264" s="82"/>
      <c r="TQZ264" s="82"/>
      <c r="TRA264" s="82"/>
      <c r="TRB264" s="82"/>
      <c r="TRC264" s="82"/>
      <c r="TRD264" s="82"/>
      <c r="TRE264" s="82"/>
      <c r="TRF264" s="82"/>
      <c r="TRG264" s="82"/>
      <c r="TRH264" s="82"/>
      <c r="TRI264" s="82"/>
      <c r="TRJ264" s="82"/>
      <c r="TRK264" s="82"/>
      <c r="TRL264" s="82"/>
      <c r="TRM264" s="82"/>
      <c r="TRN264" s="82"/>
      <c r="TRO264" s="82"/>
      <c r="TRP264" s="82"/>
      <c r="TRQ264" s="82"/>
      <c r="TRR264" s="82"/>
      <c r="TRS264" s="82"/>
      <c r="TRT264" s="82"/>
      <c r="TRU264" s="82"/>
      <c r="TRV264" s="82"/>
      <c r="TRW264" s="82"/>
      <c r="TRX264" s="82"/>
      <c r="TRY264" s="82"/>
      <c r="TRZ264" s="82"/>
      <c r="TSA264" s="82"/>
      <c r="TSB264" s="82"/>
      <c r="TSC264" s="82"/>
      <c r="TSD264" s="82"/>
      <c r="TSE264" s="82"/>
      <c r="TSF264" s="82"/>
      <c r="TSG264" s="82"/>
      <c r="TSH264" s="82"/>
      <c r="TSI264" s="82"/>
      <c r="TSJ264" s="82"/>
      <c r="TSK264" s="82"/>
      <c r="TSL264" s="82"/>
      <c r="TSM264" s="82"/>
      <c r="TSN264" s="82"/>
      <c r="TSO264" s="82"/>
      <c r="TSP264" s="82"/>
      <c r="TSQ264" s="82"/>
      <c r="TSR264" s="82"/>
      <c r="TSS264" s="82"/>
      <c r="TST264" s="82"/>
      <c r="TSU264" s="82"/>
      <c r="TSV264" s="82"/>
      <c r="TSW264" s="82"/>
      <c r="TSX264" s="82"/>
      <c r="TSY264" s="82"/>
      <c r="TSZ264" s="82"/>
      <c r="TTA264" s="82"/>
      <c r="TTB264" s="82"/>
      <c r="TTC264" s="82"/>
      <c r="TTD264" s="82"/>
      <c r="TTE264" s="82"/>
      <c r="TTF264" s="82"/>
      <c r="TTG264" s="82"/>
      <c r="TTH264" s="82"/>
      <c r="TTI264" s="82"/>
      <c r="TTJ264" s="82"/>
      <c r="TTK264" s="82"/>
      <c r="TTL264" s="82"/>
      <c r="TTM264" s="82"/>
      <c r="TTN264" s="82"/>
      <c r="TTO264" s="82"/>
      <c r="TTP264" s="82"/>
      <c r="TTQ264" s="82"/>
      <c r="TTR264" s="82"/>
      <c r="TTS264" s="82"/>
      <c r="TTT264" s="82"/>
      <c r="TTU264" s="82"/>
      <c r="TTV264" s="82"/>
      <c r="TTW264" s="82"/>
      <c r="TTX264" s="82"/>
      <c r="TTY264" s="82"/>
      <c r="TTZ264" s="82"/>
      <c r="TUA264" s="82"/>
      <c r="TUB264" s="82"/>
      <c r="TUC264" s="82"/>
      <c r="TUD264" s="82"/>
      <c r="TUE264" s="82"/>
      <c r="TUF264" s="82"/>
      <c r="TUG264" s="82"/>
      <c r="TUH264" s="82"/>
      <c r="TUI264" s="82"/>
      <c r="TUJ264" s="82"/>
      <c r="TUK264" s="82"/>
      <c r="TUL264" s="82"/>
      <c r="TUM264" s="82"/>
      <c r="TUN264" s="82"/>
      <c r="TUO264" s="82"/>
      <c r="TUP264" s="82"/>
      <c r="TUQ264" s="82"/>
      <c r="TUR264" s="82"/>
      <c r="TUS264" s="82"/>
      <c r="TUT264" s="82"/>
      <c r="TUU264" s="82"/>
      <c r="TUV264" s="82"/>
      <c r="TUW264" s="82"/>
      <c r="TUX264" s="82"/>
      <c r="TUY264" s="82"/>
      <c r="TUZ264" s="82"/>
      <c r="TVA264" s="82"/>
      <c r="TVB264" s="82"/>
      <c r="TVC264" s="82"/>
      <c r="TVD264" s="82"/>
      <c r="TVE264" s="82"/>
      <c r="TVF264" s="82"/>
      <c r="TVG264" s="82"/>
      <c r="TVH264" s="82"/>
      <c r="TVI264" s="82"/>
      <c r="TVJ264" s="82"/>
      <c r="TVK264" s="82"/>
      <c r="TVL264" s="82"/>
      <c r="TVM264" s="82"/>
      <c r="TVN264" s="82"/>
      <c r="TVO264" s="82"/>
      <c r="TVP264" s="82"/>
      <c r="TVQ264" s="82"/>
      <c r="TVR264" s="82"/>
      <c r="TVS264" s="82"/>
      <c r="TVT264" s="82"/>
      <c r="TVU264" s="82"/>
      <c r="TVV264" s="82"/>
      <c r="TVW264" s="82"/>
      <c r="TVX264" s="82"/>
      <c r="TVY264" s="82"/>
      <c r="TVZ264" s="82"/>
      <c r="TWA264" s="82"/>
      <c r="TWB264" s="82"/>
      <c r="TWC264" s="82"/>
      <c r="TWD264" s="82"/>
      <c r="TWE264" s="82"/>
      <c r="TWF264" s="82"/>
      <c r="TWG264" s="82"/>
      <c r="TWH264" s="82"/>
      <c r="TWI264" s="82"/>
      <c r="TWJ264" s="82"/>
      <c r="TWK264" s="82"/>
      <c r="TWL264" s="82"/>
      <c r="TWM264" s="82"/>
      <c r="TWN264" s="82"/>
      <c r="TWO264" s="82"/>
      <c r="TWP264" s="82"/>
      <c r="TWQ264" s="82"/>
      <c r="TWR264" s="82"/>
      <c r="TWS264" s="82"/>
      <c r="TWT264" s="82"/>
      <c r="TWU264" s="82"/>
      <c r="TWV264" s="82"/>
      <c r="TWW264" s="82"/>
      <c r="TWX264" s="82"/>
      <c r="TWY264" s="82"/>
      <c r="TWZ264" s="82"/>
      <c r="TXA264" s="82"/>
      <c r="TXB264" s="82"/>
      <c r="TXC264" s="82"/>
      <c r="TXD264" s="82"/>
      <c r="TXE264" s="82"/>
      <c r="TXF264" s="82"/>
      <c r="TXG264" s="82"/>
      <c r="TXH264" s="82"/>
      <c r="TXI264" s="82"/>
      <c r="TXJ264" s="82"/>
      <c r="TXK264" s="82"/>
      <c r="TXL264" s="82"/>
      <c r="TXM264" s="82"/>
      <c r="TXN264" s="82"/>
      <c r="TXO264" s="82"/>
      <c r="TXP264" s="82"/>
      <c r="TXQ264" s="82"/>
      <c r="TXR264" s="82"/>
      <c r="TXS264" s="82"/>
      <c r="TXT264" s="82"/>
      <c r="TXU264" s="82"/>
      <c r="TXV264" s="82"/>
      <c r="TXW264" s="82"/>
      <c r="TXX264" s="82"/>
      <c r="TXY264" s="82"/>
      <c r="TXZ264" s="82"/>
      <c r="TYA264" s="82"/>
      <c r="TYB264" s="82"/>
      <c r="TYC264" s="82"/>
      <c r="TYD264" s="82"/>
      <c r="TYE264" s="82"/>
      <c r="TYF264" s="82"/>
      <c r="TYG264" s="82"/>
      <c r="TYH264" s="82"/>
      <c r="TYI264" s="82"/>
      <c r="TYJ264" s="82"/>
      <c r="TYK264" s="82"/>
      <c r="TYL264" s="82"/>
      <c r="TYM264" s="82"/>
      <c r="TYN264" s="82"/>
      <c r="TYO264" s="82"/>
      <c r="TYP264" s="82"/>
      <c r="TYQ264" s="82"/>
      <c r="TYR264" s="82"/>
      <c r="TYS264" s="82"/>
      <c r="TYT264" s="82"/>
      <c r="TYU264" s="82"/>
      <c r="TYV264" s="82"/>
      <c r="TYW264" s="82"/>
      <c r="TYX264" s="82"/>
      <c r="TYY264" s="82"/>
      <c r="TYZ264" s="82"/>
      <c r="TZA264" s="82"/>
      <c r="TZB264" s="82"/>
      <c r="TZC264" s="82"/>
      <c r="TZD264" s="82"/>
      <c r="TZE264" s="82"/>
      <c r="TZF264" s="82"/>
      <c r="TZG264" s="82"/>
      <c r="TZH264" s="82"/>
      <c r="TZI264" s="82"/>
      <c r="TZJ264" s="82"/>
      <c r="TZK264" s="82"/>
      <c r="TZL264" s="82"/>
      <c r="TZM264" s="82"/>
      <c r="TZN264" s="82"/>
      <c r="TZO264" s="82"/>
      <c r="TZP264" s="82"/>
      <c r="TZQ264" s="82"/>
      <c r="TZR264" s="82"/>
      <c r="TZS264" s="82"/>
      <c r="TZT264" s="82"/>
      <c r="TZU264" s="82"/>
      <c r="TZV264" s="82"/>
      <c r="TZW264" s="82"/>
      <c r="TZX264" s="82"/>
      <c r="TZY264" s="82"/>
      <c r="TZZ264" s="82"/>
      <c r="UAA264" s="82"/>
      <c r="UAB264" s="82"/>
      <c r="UAC264" s="82"/>
      <c r="UAD264" s="82"/>
      <c r="UAE264" s="82"/>
      <c r="UAF264" s="82"/>
      <c r="UAG264" s="82"/>
      <c r="UAH264" s="82"/>
      <c r="UAI264" s="82"/>
      <c r="UAJ264" s="82"/>
      <c r="UAK264" s="82"/>
      <c r="UAL264" s="82"/>
      <c r="UAM264" s="82"/>
      <c r="UAN264" s="82"/>
      <c r="UAO264" s="82"/>
      <c r="UAP264" s="82"/>
      <c r="UAQ264" s="82"/>
      <c r="UAR264" s="82"/>
      <c r="UAS264" s="82"/>
      <c r="UAT264" s="82"/>
      <c r="UAU264" s="82"/>
      <c r="UAV264" s="82"/>
      <c r="UAW264" s="82"/>
      <c r="UAX264" s="82"/>
      <c r="UAY264" s="82"/>
      <c r="UAZ264" s="82"/>
      <c r="UBA264" s="82"/>
      <c r="UBB264" s="82"/>
      <c r="UBC264" s="82"/>
      <c r="UBD264" s="82"/>
      <c r="UBE264" s="82"/>
      <c r="UBF264" s="82"/>
      <c r="UBG264" s="82"/>
      <c r="UBH264" s="82"/>
      <c r="UBI264" s="82"/>
      <c r="UBJ264" s="82"/>
      <c r="UBK264" s="82"/>
      <c r="UBL264" s="82"/>
      <c r="UBM264" s="82"/>
      <c r="UBN264" s="82"/>
      <c r="UBO264" s="82"/>
      <c r="UBP264" s="82"/>
      <c r="UBQ264" s="82"/>
      <c r="UBR264" s="82"/>
      <c r="UBS264" s="82"/>
      <c r="UBT264" s="82"/>
      <c r="UBU264" s="82"/>
      <c r="UBV264" s="82"/>
      <c r="UBW264" s="82"/>
      <c r="UBX264" s="82"/>
      <c r="UBY264" s="82"/>
      <c r="UBZ264" s="82"/>
      <c r="UCA264" s="82"/>
      <c r="UCB264" s="82"/>
      <c r="UCC264" s="82"/>
      <c r="UCD264" s="82"/>
      <c r="UCE264" s="82"/>
      <c r="UCF264" s="82"/>
      <c r="UCG264" s="82"/>
      <c r="UCH264" s="82"/>
      <c r="UCI264" s="82"/>
      <c r="UCJ264" s="82"/>
      <c r="UCK264" s="82"/>
      <c r="UCL264" s="82"/>
      <c r="UCM264" s="82"/>
      <c r="UCN264" s="82"/>
      <c r="UCO264" s="82"/>
      <c r="UCP264" s="82"/>
      <c r="UCQ264" s="82"/>
      <c r="UCR264" s="82"/>
      <c r="UCS264" s="82"/>
      <c r="UCT264" s="82"/>
      <c r="UCU264" s="82"/>
      <c r="UCV264" s="82"/>
      <c r="UCW264" s="82"/>
      <c r="UCX264" s="82"/>
      <c r="UCY264" s="82"/>
      <c r="UCZ264" s="82"/>
      <c r="UDA264" s="82"/>
      <c r="UDB264" s="82"/>
      <c r="UDC264" s="82"/>
      <c r="UDD264" s="82"/>
      <c r="UDE264" s="82"/>
      <c r="UDF264" s="82"/>
      <c r="UDG264" s="82"/>
      <c r="UDH264" s="82"/>
      <c r="UDI264" s="82"/>
      <c r="UDJ264" s="82"/>
      <c r="UDK264" s="82"/>
      <c r="UDL264" s="82"/>
      <c r="UDM264" s="82"/>
      <c r="UDN264" s="82"/>
      <c r="UDO264" s="82"/>
      <c r="UDP264" s="82"/>
      <c r="UDQ264" s="82"/>
      <c r="UDR264" s="82"/>
      <c r="UDS264" s="82"/>
      <c r="UDT264" s="82"/>
      <c r="UDU264" s="82"/>
      <c r="UDV264" s="82"/>
      <c r="UDW264" s="82"/>
      <c r="UDX264" s="82"/>
      <c r="UDY264" s="82"/>
      <c r="UDZ264" s="82"/>
      <c r="UEA264" s="82"/>
      <c r="UEB264" s="82"/>
      <c r="UEC264" s="82"/>
      <c r="UED264" s="82"/>
      <c r="UEE264" s="82"/>
      <c r="UEF264" s="82"/>
      <c r="UEG264" s="82"/>
      <c r="UEH264" s="82"/>
      <c r="UEI264" s="82"/>
      <c r="UEJ264" s="82"/>
      <c r="UEK264" s="82"/>
      <c r="UEL264" s="82"/>
      <c r="UEM264" s="82"/>
      <c r="UEN264" s="82"/>
      <c r="UEO264" s="82"/>
      <c r="UEP264" s="82"/>
      <c r="UEQ264" s="82"/>
      <c r="UER264" s="82"/>
      <c r="UES264" s="82"/>
      <c r="UET264" s="82"/>
      <c r="UEU264" s="82"/>
      <c r="UEV264" s="82"/>
      <c r="UEW264" s="82"/>
      <c r="UEX264" s="82"/>
      <c r="UEY264" s="82"/>
      <c r="UEZ264" s="82"/>
      <c r="UFA264" s="82"/>
      <c r="UFB264" s="82"/>
      <c r="UFC264" s="82"/>
      <c r="UFD264" s="82"/>
      <c r="UFE264" s="82"/>
      <c r="UFF264" s="82"/>
      <c r="UFG264" s="82"/>
      <c r="UFH264" s="82"/>
      <c r="UFI264" s="82"/>
      <c r="UFJ264" s="82"/>
      <c r="UFK264" s="82"/>
      <c r="UFL264" s="82"/>
      <c r="UFM264" s="82"/>
      <c r="UFN264" s="82"/>
      <c r="UFO264" s="82"/>
      <c r="UFP264" s="82"/>
      <c r="UFQ264" s="82"/>
      <c r="UFR264" s="82"/>
      <c r="UFS264" s="82"/>
      <c r="UFT264" s="82"/>
      <c r="UFU264" s="82"/>
      <c r="UFV264" s="82"/>
      <c r="UFW264" s="82"/>
      <c r="UFX264" s="82"/>
      <c r="UFY264" s="82"/>
      <c r="UFZ264" s="82"/>
      <c r="UGA264" s="82"/>
      <c r="UGB264" s="82"/>
      <c r="UGC264" s="82"/>
      <c r="UGD264" s="82"/>
      <c r="UGE264" s="82"/>
      <c r="UGF264" s="82"/>
      <c r="UGG264" s="82"/>
      <c r="UGH264" s="82"/>
      <c r="UGI264" s="82"/>
      <c r="UGJ264" s="82"/>
      <c r="UGK264" s="82"/>
      <c r="UGL264" s="82"/>
      <c r="UGM264" s="82"/>
      <c r="UGN264" s="82"/>
      <c r="UGO264" s="82"/>
      <c r="UGP264" s="82"/>
      <c r="UGQ264" s="82"/>
      <c r="UGR264" s="82"/>
      <c r="UGS264" s="82"/>
      <c r="UGT264" s="82"/>
      <c r="UGU264" s="82"/>
      <c r="UGV264" s="82"/>
      <c r="UGW264" s="82"/>
      <c r="UGX264" s="82"/>
      <c r="UGY264" s="82"/>
      <c r="UGZ264" s="82"/>
      <c r="UHA264" s="82"/>
      <c r="UHB264" s="82"/>
      <c r="UHC264" s="82"/>
      <c r="UHD264" s="82"/>
      <c r="UHE264" s="82"/>
      <c r="UHF264" s="82"/>
      <c r="UHG264" s="82"/>
      <c r="UHH264" s="82"/>
      <c r="UHI264" s="82"/>
      <c r="UHJ264" s="82"/>
      <c r="UHK264" s="82"/>
      <c r="UHL264" s="82"/>
      <c r="UHM264" s="82"/>
      <c r="UHN264" s="82"/>
      <c r="UHO264" s="82"/>
      <c r="UHP264" s="82"/>
      <c r="UHQ264" s="82"/>
      <c r="UHR264" s="82"/>
      <c r="UHS264" s="82"/>
      <c r="UHT264" s="82"/>
      <c r="UHU264" s="82"/>
      <c r="UHV264" s="82"/>
      <c r="UHW264" s="82"/>
      <c r="UHX264" s="82"/>
      <c r="UHY264" s="82"/>
      <c r="UHZ264" s="82"/>
      <c r="UIA264" s="82"/>
      <c r="UIB264" s="82"/>
      <c r="UIC264" s="82"/>
      <c r="UID264" s="82"/>
      <c r="UIE264" s="82"/>
      <c r="UIF264" s="82"/>
      <c r="UIG264" s="82"/>
      <c r="UIH264" s="82"/>
      <c r="UII264" s="82"/>
      <c r="UIJ264" s="82"/>
      <c r="UIK264" s="82"/>
      <c r="UIL264" s="82"/>
      <c r="UIM264" s="82"/>
      <c r="UIN264" s="82"/>
      <c r="UIO264" s="82"/>
      <c r="UIP264" s="82"/>
      <c r="UIQ264" s="82"/>
      <c r="UIR264" s="82"/>
      <c r="UIS264" s="82"/>
      <c r="UIT264" s="82"/>
      <c r="UIU264" s="82"/>
      <c r="UIV264" s="82"/>
      <c r="UIW264" s="82"/>
      <c r="UIX264" s="82"/>
      <c r="UIY264" s="82"/>
      <c r="UIZ264" s="82"/>
      <c r="UJA264" s="82"/>
      <c r="UJB264" s="82"/>
      <c r="UJC264" s="82"/>
      <c r="UJD264" s="82"/>
      <c r="UJE264" s="82"/>
      <c r="UJF264" s="82"/>
      <c r="UJG264" s="82"/>
      <c r="UJH264" s="82"/>
      <c r="UJI264" s="82"/>
      <c r="UJJ264" s="82"/>
      <c r="UJK264" s="82"/>
      <c r="UJL264" s="82"/>
      <c r="UJM264" s="82"/>
      <c r="UJN264" s="82"/>
      <c r="UJO264" s="82"/>
      <c r="UJP264" s="82"/>
      <c r="UJQ264" s="82"/>
      <c r="UJR264" s="82"/>
      <c r="UJS264" s="82"/>
      <c r="UJT264" s="82"/>
      <c r="UJU264" s="82"/>
      <c r="UJV264" s="82"/>
      <c r="UJW264" s="82"/>
      <c r="UJX264" s="82"/>
      <c r="UJY264" s="82"/>
      <c r="UJZ264" s="82"/>
      <c r="UKA264" s="82"/>
      <c r="UKB264" s="82"/>
      <c r="UKC264" s="82"/>
      <c r="UKD264" s="82"/>
      <c r="UKE264" s="82"/>
      <c r="UKF264" s="82"/>
      <c r="UKG264" s="82"/>
      <c r="UKH264" s="82"/>
      <c r="UKI264" s="82"/>
      <c r="UKJ264" s="82"/>
      <c r="UKK264" s="82"/>
      <c r="UKL264" s="82"/>
      <c r="UKM264" s="82"/>
      <c r="UKN264" s="82"/>
      <c r="UKO264" s="82"/>
      <c r="UKP264" s="82"/>
      <c r="UKQ264" s="82"/>
      <c r="UKR264" s="82"/>
      <c r="UKS264" s="82"/>
      <c r="UKT264" s="82"/>
      <c r="UKU264" s="82"/>
      <c r="UKV264" s="82"/>
      <c r="UKW264" s="82"/>
      <c r="UKX264" s="82"/>
      <c r="UKY264" s="82"/>
      <c r="UKZ264" s="82"/>
      <c r="ULA264" s="82"/>
      <c r="ULB264" s="82"/>
      <c r="ULC264" s="82"/>
      <c r="ULD264" s="82"/>
      <c r="ULE264" s="82"/>
      <c r="ULF264" s="82"/>
      <c r="ULG264" s="82"/>
      <c r="ULH264" s="82"/>
      <c r="ULI264" s="82"/>
      <c r="ULJ264" s="82"/>
      <c r="ULK264" s="82"/>
      <c r="ULL264" s="82"/>
      <c r="ULM264" s="82"/>
      <c r="ULN264" s="82"/>
      <c r="ULO264" s="82"/>
      <c r="ULP264" s="82"/>
      <c r="ULQ264" s="82"/>
      <c r="ULR264" s="82"/>
      <c r="ULS264" s="82"/>
      <c r="ULT264" s="82"/>
      <c r="ULU264" s="82"/>
      <c r="ULV264" s="82"/>
      <c r="ULW264" s="82"/>
      <c r="ULX264" s="82"/>
      <c r="ULY264" s="82"/>
      <c r="ULZ264" s="82"/>
      <c r="UMA264" s="82"/>
      <c r="UMB264" s="82"/>
      <c r="UMC264" s="82"/>
      <c r="UMD264" s="82"/>
      <c r="UME264" s="82"/>
      <c r="UMF264" s="82"/>
      <c r="UMG264" s="82"/>
      <c r="UMH264" s="82"/>
      <c r="UMI264" s="82"/>
      <c r="UMJ264" s="82"/>
      <c r="UMK264" s="82"/>
      <c r="UML264" s="82"/>
      <c r="UMM264" s="82"/>
      <c r="UMN264" s="82"/>
      <c r="UMO264" s="82"/>
      <c r="UMP264" s="82"/>
      <c r="UMQ264" s="82"/>
      <c r="UMR264" s="82"/>
      <c r="UMS264" s="82"/>
      <c r="UMT264" s="82"/>
      <c r="UMU264" s="82"/>
      <c r="UMV264" s="82"/>
      <c r="UMW264" s="82"/>
      <c r="UMX264" s="82"/>
      <c r="UMY264" s="82"/>
      <c r="UMZ264" s="82"/>
      <c r="UNA264" s="82"/>
      <c r="UNB264" s="82"/>
      <c r="UNC264" s="82"/>
      <c r="UND264" s="82"/>
      <c r="UNE264" s="82"/>
      <c r="UNF264" s="82"/>
      <c r="UNG264" s="82"/>
      <c r="UNH264" s="82"/>
      <c r="UNI264" s="82"/>
      <c r="UNJ264" s="82"/>
      <c r="UNK264" s="82"/>
      <c r="UNL264" s="82"/>
      <c r="UNM264" s="82"/>
      <c r="UNN264" s="82"/>
      <c r="UNO264" s="82"/>
      <c r="UNP264" s="82"/>
      <c r="UNQ264" s="82"/>
      <c r="UNR264" s="82"/>
      <c r="UNS264" s="82"/>
      <c r="UNT264" s="82"/>
      <c r="UNU264" s="82"/>
      <c r="UNV264" s="82"/>
      <c r="UNW264" s="82"/>
      <c r="UNX264" s="82"/>
      <c r="UNY264" s="82"/>
      <c r="UNZ264" s="82"/>
      <c r="UOA264" s="82"/>
      <c r="UOB264" s="82"/>
      <c r="UOC264" s="82"/>
      <c r="UOD264" s="82"/>
      <c r="UOE264" s="82"/>
      <c r="UOF264" s="82"/>
      <c r="UOG264" s="82"/>
      <c r="UOH264" s="82"/>
      <c r="UOI264" s="82"/>
      <c r="UOJ264" s="82"/>
      <c r="UOK264" s="82"/>
      <c r="UOL264" s="82"/>
      <c r="UOM264" s="82"/>
      <c r="UON264" s="82"/>
      <c r="UOO264" s="82"/>
      <c r="UOP264" s="82"/>
      <c r="UOQ264" s="82"/>
      <c r="UOR264" s="82"/>
      <c r="UOS264" s="82"/>
      <c r="UOT264" s="82"/>
      <c r="UOU264" s="82"/>
      <c r="UOV264" s="82"/>
      <c r="UOW264" s="82"/>
      <c r="UOX264" s="82"/>
      <c r="UOY264" s="82"/>
      <c r="UOZ264" s="82"/>
      <c r="UPA264" s="82"/>
      <c r="UPB264" s="82"/>
      <c r="UPC264" s="82"/>
      <c r="UPD264" s="82"/>
      <c r="UPE264" s="82"/>
      <c r="UPF264" s="82"/>
      <c r="UPG264" s="82"/>
      <c r="UPH264" s="82"/>
      <c r="UPI264" s="82"/>
      <c r="UPJ264" s="82"/>
      <c r="UPK264" s="82"/>
      <c r="UPL264" s="82"/>
      <c r="UPM264" s="82"/>
      <c r="UPN264" s="82"/>
      <c r="UPO264" s="82"/>
      <c r="UPP264" s="82"/>
      <c r="UPQ264" s="82"/>
      <c r="UPR264" s="82"/>
      <c r="UPS264" s="82"/>
      <c r="UPT264" s="82"/>
      <c r="UPU264" s="82"/>
      <c r="UPV264" s="82"/>
      <c r="UPW264" s="82"/>
      <c r="UPX264" s="82"/>
      <c r="UPY264" s="82"/>
      <c r="UPZ264" s="82"/>
      <c r="UQA264" s="82"/>
      <c r="UQB264" s="82"/>
      <c r="UQC264" s="82"/>
      <c r="UQD264" s="82"/>
      <c r="UQE264" s="82"/>
      <c r="UQF264" s="82"/>
      <c r="UQG264" s="82"/>
      <c r="UQH264" s="82"/>
      <c r="UQI264" s="82"/>
      <c r="UQJ264" s="82"/>
      <c r="UQK264" s="82"/>
      <c r="UQL264" s="82"/>
      <c r="UQM264" s="82"/>
      <c r="UQN264" s="82"/>
      <c r="UQO264" s="82"/>
      <c r="UQP264" s="82"/>
      <c r="UQQ264" s="82"/>
      <c r="UQR264" s="82"/>
      <c r="UQS264" s="82"/>
      <c r="UQT264" s="82"/>
      <c r="UQU264" s="82"/>
      <c r="UQV264" s="82"/>
      <c r="UQW264" s="82"/>
      <c r="UQX264" s="82"/>
      <c r="UQY264" s="82"/>
      <c r="UQZ264" s="82"/>
      <c r="URA264" s="82"/>
      <c r="URB264" s="82"/>
      <c r="URC264" s="82"/>
      <c r="URD264" s="82"/>
      <c r="URE264" s="82"/>
      <c r="URF264" s="82"/>
      <c r="URG264" s="82"/>
      <c r="URH264" s="82"/>
      <c r="URI264" s="82"/>
      <c r="URJ264" s="82"/>
      <c r="URK264" s="82"/>
      <c r="URL264" s="82"/>
      <c r="URM264" s="82"/>
      <c r="URN264" s="82"/>
      <c r="URO264" s="82"/>
      <c r="URP264" s="82"/>
      <c r="URQ264" s="82"/>
      <c r="URR264" s="82"/>
      <c r="URS264" s="82"/>
      <c r="URT264" s="82"/>
      <c r="URU264" s="82"/>
      <c r="URV264" s="82"/>
      <c r="URW264" s="82"/>
      <c r="URX264" s="82"/>
      <c r="URY264" s="82"/>
      <c r="URZ264" s="82"/>
      <c r="USA264" s="82"/>
      <c r="USB264" s="82"/>
      <c r="USC264" s="82"/>
      <c r="USD264" s="82"/>
      <c r="USE264" s="82"/>
      <c r="USF264" s="82"/>
      <c r="USG264" s="82"/>
      <c r="USH264" s="82"/>
      <c r="USI264" s="82"/>
      <c r="USJ264" s="82"/>
      <c r="USK264" s="82"/>
      <c r="USL264" s="82"/>
      <c r="USM264" s="82"/>
      <c r="USN264" s="82"/>
      <c r="USO264" s="82"/>
      <c r="USP264" s="82"/>
      <c r="USQ264" s="82"/>
      <c r="USR264" s="82"/>
      <c r="USS264" s="82"/>
      <c r="UST264" s="82"/>
      <c r="USU264" s="82"/>
      <c r="USV264" s="82"/>
      <c r="USW264" s="82"/>
      <c r="USX264" s="82"/>
      <c r="USY264" s="82"/>
      <c r="USZ264" s="82"/>
      <c r="UTA264" s="82"/>
      <c r="UTB264" s="82"/>
      <c r="UTC264" s="82"/>
      <c r="UTD264" s="82"/>
      <c r="UTE264" s="82"/>
      <c r="UTF264" s="82"/>
      <c r="UTG264" s="82"/>
      <c r="UTH264" s="82"/>
      <c r="UTI264" s="82"/>
      <c r="UTJ264" s="82"/>
      <c r="UTK264" s="82"/>
      <c r="UTL264" s="82"/>
      <c r="UTM264" s="82"/>
      <c r="UTN264" s="82"/>
      <c r="UTO264" s="82"/>
      <c r="UTP264" s="82"/>
      <c r="UTQ264" s="82"/>
      <c r="UTR264" s="82"/>
      <c r="UTS264" s="82"/>
      <c r="UTT264" s="82"/>
      <c r="UTU264" s="82"/>
      <c r="UTV264" s="82"/>
      <c r="UTW264" s="82"/>
      <c r="UTX264" s="82"/>
      <c r="UTY264" s="82"/>
      <c r="UTZ264" s="82"/>
      <c r="UUA264" s="82"/>
      <c r="UUB264" s="82"/>
      <c r="UUC264" s="82"/>
      <c r="UUD264" s="82"/>
      <c r="UUE264" s="82"/>
      <c r="UUF264" s="82"/>
      <c r="UUG264" s="82"/>
      <c r="UUH264" s="82"/>
      <c r="UUI264" s="82"/>
      <c r="UUJ264" s="82"/>
      <c r="UUK264" s="82"/>
      <c r="UUL264" s="82"/>
      <c r="UUM264" s="82"/>
      <c r="UUN264" s="82"/>
      <c r="UUO264" s="82"/>
      <c r="UUP264" s="82"/>
      <c r="UUQ264" s="82"/>
      <c r="UUR264" s="82"/>
      <c r="UUS264" s="82"/>
      <c r="UUT264" s="82"/>
      <c r="UUU264" s="82"/>
      <c r="UUV264" s="82"/>
      <c r="UUW264" s="82"/>
      <c r="UUX264" s="82"/>
      <c r="UUY264" s="82"/>
      <c r="UUZ264" s="82"/>
      <c r="UVA264" s="82"/>
      <c r="UVB264" s="82"/>
      <c r="UVC264" s="82"/>
      <c r="UVD264" s="82"/>
      <c r="UVE264" s="82"/>
      <c r="UVF264" s="82"/>
      <c r="UVG264" s="82"/>
      <c r="UVH264" s="82"/>
      <c r="UVI264" s="82"/>
      <c r="UVJ264" s="82"/>
      <c r="UVK264" s="82"/>
      <c r="UVL264" s="82"/>
      <c r="UVM264" s="82"/>
      <c r="UVN264" s="82"/>
      <c r="UVO264" s="82"/>
      <c r="UVP264" s="82"/>
      <c r="UVQ264" s="82"/>
      <c r="UVR264" s="82"/>
      <c r="UVS264" s="82"/>
      <c r="UVT264" s="82"/>
      <c r="UVU264" s="82"/>
      <c r="UVV264" s="82"/>
      <c r="UVW264" s="82"/>
      <c r="UVX264" s="82"/>
      <c r="UVY264" s="82"/>
      <c r="UVZ264" s="82"/>
      <c r="UWA264" s="82"/>
      <c r="UWB264" s="82"/>
      <c r="UWC264" s="82"/>
      <c r="UWD264" s="82"/>
      <c r="UWE264" s="82"/>
      <c r="UWF264" s="82"/>
      <c r="UWG264" s="82"/>
      <c r="UWH264" s="82"/>
      <c r="UWI264" s="82"/>
      <c r="UWJ264" s="82"/>
      <c r="UWK264" s="82"/>
      <c r="UWL264" s="82"/>
      <c r="UWM264" s="82"/>
      <c r="UWN264" s="82"/>
      <c r="UWO264" s="82"/>
      <c r="UWP264" s="82"/>
      <c r="UWQ264" s="82"/>
      <c r="UWR264" s="82"/>
      <c r="UWS264" s="82"/>
      <c r="UWT264" s="82"/>
      <c r="UWU264" s="82"/>
      <c r="UWV264" s="82"/>
      <c r="UWW264" s="82"/>
      <c r="UWX264" s="82"/>
      <c r="UWY264" s="82"/>
      <c r="UWZ264" s="82"/>
      <c r="UXA264" s="82"/>
      <c r="UXB264" s="82"/>
      <c r="UXC264" s="82"/>
      <c r="UXD264" s="82"/>
      <c r="UXE264" s="82"/>
      <c r="UXF264" s="82"/>
      <c r="UXG264" s="82"/>
      <c r="UXH264" s="82"/>
      <c r="UXI264" s="82"/>
      <c r="UXJ264" s="82"/>
      <c r="UXK264" s="82"/>
      <c r="UXL264" s="82"/>
      <c r="UXM264" s="82"/>
      <c r="UXN264" s="82"/>
      <c r="UXO264" s="82"/>
      <c r="UXP264" s="82"/>
      <c r="UXQ264" s="82"/>
      <c r="UXR264" s="82"/>
      <c r="UXS264" s="82"/>
      <c r="UXT264" s="82"/>
      <c r="UXU264" s="82"/>
      <c r="UXV264" s="82"/>
      <c r="UXW264" s="82"/>
      <c r="UXX264" s="82"/>
      <c r="UXY264" s="82"/>
      <c r="UXZ264" s="82"/>
      <c r="UYA264" s="82"/>
      <c r="UYB264" s="82"/>
      <c r="UYC264" s="82"/>
      <c r="UYD264" s="82"/>
      <c r="UYE264" s="82"/>
      <c r="UYF264" s="82"/>
      <c r="UYG264" s="82"/>
      <c r="UYH264" s="82"/>
      <c r="UYI264" s="82"/>
      <c r="UYJ264" s="82"/>
      <c r="UYK264" s="82"/>
      <c r="UYL264" s="82"/>
      <c r="UYM264" s="82"/>
      <c r="UYN264" s="82"/>
      <c r="UYO264" s="82"/>
      <c r="UYP264" s="82"/>
      <c r="UYQ264" s="82"/>
      <c r="UYR264" s="82"/>
      <c r="UYS264" s="82"/>
      <c r="UYT264" s="82"/>
      <c r="UYU264" s="82"/>
      <c r="UYV264" s="82"/>
      <c r="UYW264" s="82"/>
      <c r="UYX264" s="82"/>
      <c r="UYY264" s="82"/>
      <c r="UYZ264" s="82"/>
      <c r="UZA264" s="82"/>
      <c r="UZB264" s="82"/>
      <c r="UZC264" s="82"/>
      <c r="UZD264" s="82"/>
      <c r="UZE264" s="82"/>
      <c r="UZF264" s="82"/>
      <c r="UZG264" s="82"/>
      <c r="UZH264" s="82"/>
      <c r="UZI264" s="82"/>
      <c r="UZJ264" s="82"/>
      <c r="UZK264" s="82"/>
      <c r="UZL264" s="82"/>
      <c r="UZM264" s="82"/>
      <c r="UZN264" s="82"/>
      <c r="UZO264" s="82"/>
      <c r="UZP264" s="82"/>
      <c r="UZQ264" s="82"/>
      <c r="UZR264" s="82"/>
      <c r="UZS264" s="82"/>
      <c r="UZT264" s="82"/>
      <c r="UZU264" s="82"/>
      <c r="UZV264" s="82"/>
      <c r="UZW264" s="82"/>
      <c r="UZX264" s="82"/>
      <c r="UZY264" s="82"/>
      <c r="UZZ264" s="82"/>
      <c r="VAA264" s="82"/>
      <c r="VAB264" s="82"/>
      <c r="VAC264" s="82"/>
      <c r="VAD264" s="82"/>
      <c r="VAE264" s="82"/>
      <c r="VAF264" s="82"/>
      <c r="VAG264" s="82"/>
      <c r="VAH264" s="82"/>
      <c r="VAI264" s="82"/>
      <c r="VAJ264" s="82"/>
      <c r="VAK264" s="82"/>
      <c r="VAL264" s="82"/>
      <c r="VAM264" s="82"/>
      <c r="VAN264" s="82"/>
      <c r="VAO264" s="82"/>
      <c r="VAP264" s="82"/>
      <c r="VAQ264" s="82"/>
      <c r="VAR264" s="82"/>
      <c r="VAS264" s="82"/>
      <c r="VAT264" s="82"/>
      <c r="VAU264" s="82"/>
      <c r="VAV264" s="82"/>
      <c r="VAW264" s="82"/>
      <c r="VAX264" s="82"/>
      <c r="VAY264" s="82"/>
      <c r="VAZ264" s="82"/>
      <c r="VBA264" s="82"/>
      <c r="VBB264" s="82"/>
      <c r="VBC264" s="82"/>
      <c r="VBD264" s="82"/>
      <c r="VBE264" s="82"/>
      <c r="VBF264" s="82"/>
      <c r="VBG264" s="82"/>
      <c r="VBH264" s="82"/>
      <c r="VBI264" s="82"/>
      <c r="VBJ264" s="82"/>
      <c r="VBK264" s="82"/>
      <c r="VBL264" s="82"/>
      <c r="VBM264" s="82"/>
      <c r="VBN264" s="82"/>
      <c r="VBO264" s="82"/>
      <c r="VBP264" s="82"/>
      <c r="VBQ264" s="82"/>
      <c r="VBR264" s="82"/>
      <c r="VBS264" s="82"/>
      <c r="VBT264" s="82"/>
      <c r="VBU264" s="82"/>
      <c r="VBV264" s="82"/>
      <c r="VBW264" s="82"/>
      <c r="VBX264" s="82"/>
      <c r="VBY264" s="82"/>
      <c r="VBZ264" s="82"/>
      <c r="VCA264" s="82"/>
      <c r="VCB264" s="82"/>
      <c r="VCC264" s="82"/>
      <c r="VCD264" s="82"/>
      <c r="VCE264" s="82"/>
      <c r="VCF264" s="82"/>
      <c r="VCG264" s="82"/>
      <c r="VCH264" s="82"/>
      <c r="VCI264" s="82"/>
      <c r="VCJ264" s="82"/>
      <c r="VCK264" s="82"/>
      <c r="VCL264" s="82"/>
      <c r="VCM264" s="82"/>
      <c r="VCN264" s="82"/>
      <c r="VCO264" s="82"/>
      <c r="VCP264" s="82"/>
      <c r="VCQ264" s="82"/>
      <c r="VCR264" s="82"/>
      <c r="VCS264" s="82"/>
      <c r="VCT264" s="82"/>
      <c r="VCU264" s="82"/>
      <c r="VCV264" s="82"/>
      <c r="VCW264" s="82"/>
      <c r="VCX264" s="82"/>
      <c r="VCY264" s="82"/>
      <c r="VCZ264" s="82"/>
      <c r="VDA264" s="82"/>
      <c r="VDB264" s="82"/>
      <c r="VDC264" s="82"/>
      <c r="VDD264" s="82"/>
      <c r="VDE264" s="82"/>
      <c r="VDF264" s="82"/>
      <c r="VDG264" s="82"/>
      <c r="VDH264" s="82"/>
      <c r="VDI264" s="82"/>
      <c r="VDJ264" s="82"/>
      <c r="VDK264" s="82"/>
      <c r="VDL264" s="82"/>
      <c r="VDM264" s="82"/>
      <c r="VDN264" s="82"/>
      <c r="VDO264" s="82"/>
      <c r="VDP264" s="82"/>
      <c r="VDQ264" s="82"/>
      <c r="VDR264" s="82"/>
      <c r="VDS264" s="82"/>
      <c r="VDT264" s="82"/>
      <c r="VDU264" s="82"/>
      <c r="VDV264" s="82"/>
      <c r="VDW264" s="82"/>
      <c r="VDX264" s="82"/>
      <c r="VDY264" s="82"/>
      <c r="VDZ264" s="82"/>
      <c r="VEA264" s="82"/>
      <c r="VEB264" s="82"/>
      <c r="VEC264" s="82"/>
      <c r="VED264" s="82"/>
      <c r="VEE264" s="82"/>
      <c r="VEF264" s="82"/>
      <c r="VEG264" s="82"/>
      <c r="VEH264" s="82"/>
      <c r="VEI264" s="82"/>
      <c r="VEJ264" s="82"/>
      <c r="VEK264" s="82"/>
      <c r="VEL264" s="82"/>
      <c r="VEM264" s="82"/>
      <c r="VEN264" s="82"/>
      <c r="VEO264" s="82"/>
      <c r="VEP264" s="82"/>
      <c r="VEQ264" s="82"/>
      <c r="VER264" s="82"/>
      <c r="VES264" s="82"/>
      <c r="VET264" s="82"/>
      <c r="VEU264" s="82"/>
      <c r="VEV264" s="82"/>
      <c r="VEW264" s="82"/>
      <c r="VEX264" s="82"/>
      <c r="VEY264" s="82"/>
      <c r="VEZ264" s="82"/>
      <c r="VFA264" s="82"/>
      <c r="VFB264" s="82"/>
      <c r="VFC264" s="82"/>
      <c r="VFD264" s="82"/>
      <c r="VFE264" s="82"/>
      <c r="VFF264" s="82"/>
      <c r="VFG264" s="82"/>
      <c r="VFH264" s="82"/>
      <c r="VFI264" s="82"/>
      <c r="VFJ264" s="82"/>
      <c r="VFK264" s="82"/>
      <c r="VFL264" s="82"/>
      <c r="VFM264" s="82"/>
      <c r="VFN264" s="82"/>
      <c r="VFO264" s="82"/>
      <c r="VFP264" s="82"/>
      <c r="VFQ264" s="82"/>
      <c r="VFR264" s="82"/>
      <c r="VFS264" s="82"/>
      <c r="VFT264" s="82"/>
      <c r="VFU264" s="82"/>
      <c r="VFV264" s="82"/>
      <c r="VFW264" s="82"/>
      <c r="VFX264" s="82"/>
      <c r="VFY264" s="82"/>
      <c r="VFZ264" s="82"/>
      <c r="VGA264" s="82"/>
      <c r="VGB264" s="82"/>
      <c r="VGC264" s="82"/>
      <c r="VGD264" s="82"/>
      <c r="VGE264" s="82"/>
      <c r="VGF264" s="82"/>
      <c r="VGG264" s="82"/>
      <c r="VGH264" s="82"/>
      <c r="VGI264" s="82"/>
      <c r="VGJ264" s="82"/>
      <c r="VGK264" s="82"/>
      <c r="VGL264" s="82"/>
      <c r="VGM264" s="82"/>
      <c r="VGN264" s="82"/>
      <c r="VGO264" s="82"/>
      <c r="VGP264" s="82"/>
      <c r="VGQ264" s="82"/>
      <c r="VGR264" s="82"/>
      <c r="VGS264" s="82"/>
      <c r="VGT264" s="82"/>
      <c r="VGU264" s="82"/>
      <c r="VGV264" s="82"/>
      <c r="VGW264" s="82"/>
      <c r="VGX264" s="82"/>
      <c r="VGY264" s="82"/>
      <c r="VGZ264" s="82"/>
      <c r="VHA264" s="82"/>
      <c r="VHB264" s="82"/>
      <c r="VHC264" s="82"/>
      <c r="VHD264" s="82"/>
      <c r="VHE264" s="82"/>
      <c r="VHF264" s="82"/>
      <c r="VHG264" s="82"/>
      <c r="VHH264" s="82"/>
      <c r="VHI264" s="82"/>
      <c r="VHJ264" s="82"/>
      <c r="VHK264" s="82"/>
      <c r="VHL264" s="82"/>
      <c r="VHM264" s="82"/>
      <c r="VHN264" s="82"/>
      <c r="VHO264" s="82"/>
      <c r="VHP264" s="82"/>
      <c r="VHQ264" s="82"/>
      <c r="VHR264" s="82"/>
      <c r="VHS264" s="82"/>
      <c r="VHT264" s="82"/>
      <c r="VHU264" s="82"/>
      <c r="VHV264" s="82"/>
      <c r="VHW264" s="82"/>
      <c r="VHX264" s="82"/>
      <c r="VHY264" s="82"/>
      <c r="VHZ264" s="82"/>
      <c r="VIA264" s="82"/>
      <c r="VIB264" s="82"/>
      <c r="VIC264" s="82"/>
      <c r="VID264" s="82"/>
      <c r="VIE264" s="82"/>
      <c r="VIF264" s="82"/>
      <c r="VIG264" s="82"/>
      <c r="VIH264" s="82"/>
      <c r="VII264" s="82"/>
      <c r="VIJ264" s="82"/>
      <c r="VIK264" s="82"/>
      <c r="VIL264" s="82"/>
      <c r="VIM264" s="82"/>
      <c r="VIN264" s="82"/>
      <c r="VIO264" s="82"/>
      <c r="VIP264" s="82"/>
      <c r="VIQ264" s="82"/>
      <c r="VIR264" s="82"/>
      <c r="VIS264" s="82"/>
      <c r="VIT264" s="82"/>
      <c r="VIU264" s="82"/>
      <c r="VIV264" s="82"/>
      <c r="VIW264" s="82"/>
      <c r="VIX264" s="82"/>
      <c r="VIY264" s="82"/>
      <c r="VIZ264" s="82"/>
      <c r="VJA264" s="82"/>
      <c r="VJB264" s="82"/>
      <c r="VJC264" s="82"/>
      <c r="VJD264" s="82"/>
      <c r="VJE264" s="82"/>
      <c r="VJF264" s="82"/>
      <c r="VJG264" s="82"/>
      <c r="VJH264" s="82"/>
      <c r="VJI264" s="82"/>
      <c r="VJJ264" s="82"/>
      <c r="VJK264" s="82"/>
      <c r="VJL264" s="82"/>
      <c r="VJM264" s="82"/>
      <c r="VJN264" s="82"/>
      <c r="VJO264" s="82"/>
      <c r="VJP264" s="82"/>
      <c r="VJQ264" s="82"/>
      <c r="VJR264" s="82"/>
      <c r="VJS264" s="82"/>
      <c r="VJT264" s="82"/>
      <c r="VJU264" s="82"/>
      <c r="VJV264" s="82"/>
      <c r="VJW264" s="82"/>
      <c r="VJX264" s="82"/>
      <c r="VJY264" s="82"/>
      <c r="VJZ264" s="82"/>
      <c r="VKA264" s="82"/>
      <c r="VKB264" s="82"/>
      <c r="VKC264" s="82"/>
      <c r="VKD264" s="82"/>
      <c r="VKE264" s="82"/>
      <c r="VKF264" s="82"/>
      <c r="VKG264" s="82"/>
      <c r="VKH264" s="82"/>
      <c r="VKI264" s="82"/>
      <c r="VKJ264" s="82"/>
      <c r="VKK264" s="82"/>
      <c r="VKL264" s="82"/>
      <c r="VKM264" s="82"/>
      <c r="VKN264" s="82"/>
      <c r="VKO264" s="82"/>
      <c r="VKP264" s="82"/>
      <c r="VKQ264" s="82"/>
      <c r="VKR264" s="82"/>
      <c r="VKS264" s="82"/>
      <c r="VKT264" s="82"/>
      <c r="VKU264" s="82"/>
      <c r="VKV264" s="82"/>
      <c r="VKW264" s="82"/>
      <c r="VKX264" s="82"/>
      <c r="VKY264" s="82"/>
      <c r="VKZ264" s="82"/>
      <c r="VLA264" s="82"/>
      <c r="VLB264" s="82"/>
      <c r="VLC264" s="82"/>
      <c r="VLD264" s="82"/>
      <c r="VLE264" s="82"/>
      <c r="VLF264" s="82"/>
      <c r="VLG264" s="82"/>
      <c r="VLH264" s="82"/>
      <c r="VLI264" s="82"/>
      <c r="VLJ264" s="82"/>
      <c r="VLK264" s="82"/>
      <c r="VLL264" s="82"/>
      <c r="VLM264" s="82"/>
      <c r="VLN264" s="82"/>
      <c r="VLO264" s="82"/>
      <c r="VLP264" s="82"/>
      <c r="VLQ264" s="82"/>
      <c r="VLR264" s="82"/>
      <c r="VLS264" s="82"/>
      <c r="VLT264" s="82"/>
      <c r="VLU264" s="82"/>
      <c r="VLV264" s="82"/>
      <c r="VLW264" s="82"/>
      <c r="VLX264" s="82"/>
      <c r="VLY264" s="82"/>
      <c r="VLZ264" s="82"/>
      <c r="VMA264" s="82"/>
      <c r="VMB264" s="82"/>
      <c r="VMC264" s="82"/>
      <c r="VMD264" s="82"/>
      <c r="VME264" s="82"/>
      <c r="VMF264" s="82"/>
      <c r="VMG264" s="82"/>
      <c r="VMH264" s="82"/>
      <c r="VMI264" s="82"/>
      <c r="VMJ264" s="82"/>
      <c r="VMK264" s="82"/>
      <c r="VML264" s="82"/>
      <c r="VMM264" s="82"/>
      <c r="VMN264" s="82"/>
      <c r="VMO264" s="82"/>
      <c r="VMP264" s="82"/>
      <c r="VMQ264" s="82"/>
      <c r="VMR264" s="82"/>
      <c r="VMS264" s="82"/>
      <c r="VMT264" s="82"/>
      <c r="VMU264" s="82"/>
      <c r="VMV264" s="82"/>
      <c r="VMW264" s="82"/>
      <c r="VMX264" s="82"/>
      <c r="VMY264" s="82"/>
      <c r="VMZ264" s="82"/>
      <c r="VNA264" s="82"/>
      <c r="VNB264" s="82"/>
      <c r="VNC264" s="82"/>
      <c r="VND264" s="82"/>
      <c r="VNE264" s="82"/>
      <c r="VNF264" s="82"/>
      <c r="VNG264" s="82"/>
      <c r="VNH264" s="82"/>
      <c r="VNI264" s="82"/>
      <c r="VNJ264" s="82"/>
      <c r="VNK264" s="82"/>
      <c r="VNL264" s="82"/>
      <c r="VNM264" s="82"/>
      <c r="VNN264" s="82"/>
      <c r="VNO264" s="82"/>
      <c r="VNP264" s="82"/>
      <c r="VNQ264" s="82"/>
      <c r="VNR264" s="82"/>
      <c r="VNS264" s="82"/>
      <c r="VNT264" s="82"/>
      <c r="VNU264" s="82"/>
      <c r="VNV264" s="82"/>
      <c r="VNW264" s="82"/>
      <c r="VNX264" s="82"/>
      <c r="VNY264" s="82"/>
      <c r="VNZ264" s="82"/>
      <c r="VOA264" s="82"/>
      <c r="VOB264" s="82"/>
      <c r="VOC264" s="82"/>
      <c r="VOD264" s="82"/>
      <c r="VOE264" s="82"/>
      <c r="VOF264" s="82"/>
      <c r="VOG264" s="82"/>
      <c r="VOH264" s="82"/>
      <c r="VOI264" s="82"/>
      <c r="VOJ264" s="82"/>
      <c r="VOK264" s="82"/>
      <c r="VOL264" s="82"/>
      <c r="VOM264" s="82"/>
      <c r="VON264" s="82"/>
      <c r="VOO264" s="82"/>
      <c r="VOP264" s="82"/>
      <c r="VOQ264" s="82"/>
      <c r="VOR264" s="82"/>
      <c r="VOS264" s="82"/>
      <c r="VOT264" s="82"/>
      <c r="VOU264" s="82"/>
      <c r="VOV264" s="82"/>
      <c r="VOW264" s="82"/>
      <c r="VOX264" s="82"/>
      <c r="VOY264" s="82"/>
      <c r="VOZ264" s="82"/>
      <c r="VPA264" s="82"/>
      <c r="VPB264" s="82"/>
      <c r="VPC264" s="82"/>
      <c r="VPD264" s="82"/>
      <c r="VPE264" s="82"/>
      <c r="VPF264" s="82"/>
      <c r="VPG264" s="82"/>
      <c r="VPH264" s="82"/>
      <c r="VPI264" s="82"/>
      <c r="VPJ264" s="82"/>
      <c r="VPK264" s="82"/>
      <c r="VPL264" s="82"/>
      <c r="VPM264" s="82"/>
      <c r="VPN264" s="82"/>
      <c r="VPO264" s="82"/>
      <c r="VPP264" s="82"/>
      <c r="VPQ264" s="82"/>
      <c r="VPR264" s="82"/>
      <c r="VPS264" s="82"/>
      <c r="VPT264" s="82"/>
      <c r="VPU264" s="82"/>
      <c r="VPV264" s="82"/>
      <c r="VPW264" s="82"/>
      <c r="VPX264" s="82"/>
      <c r="VPY264" s="82"/>
      <c r="VPZ264" s="82"/>
      <c r="VQA264" s="82"/>
      <c r="VQB264" s="82"/>
      <c r="VQC264" s="82"/>
      <c r="VQD264" s="82"/>
      <c r="VQE264" s="82"/>
      <c r="VQF264" s="82"/>
      <c r="VQG264" s="82"/>
      <c r="VQH264" s="82"/>
      <c r="VQI264" s="82"/>
      <c r="VQJ264" s="82"/>
      <c r="VQK264" s="82"/>
      <c r="VQL264" s="82"/>
      <c r="VQM264" s="82"/>
      <c r="VQN264" s="82"/>
      <c r="VQO264" s="82"/>
      <c r="VQP264" s="82"/>
      <c r="VQQ264" s="82"/>
      <c r="VQR264" s="82"/>
      <c r="VQS264" s="82"/>
      <c r="VQT264" s="82"/>
      <c r="VQU264" s="82"/>
      <c r="VQV264" s="82"/>
      <c r="VQW264" s="82"/>
      <c r="VQX264" s="82"/>
      <c r="VQY264" s="82"/>
      <c r="VQZ264" s="82"/>
      <c r="VRA264" s="82"/>
      <c r="VRB264" s="82"/>
      <c r="VRC264" s="82"/>
      <c r="VRD264" s="82"/>
      <c r="VRE264" s="82"/>
      <c r="VRF264" s="82"/>
      <c r="VRG264" s="82"/>
      <c r="VRH264" s="82"/>
      <c r="VRI264" s="82"/>
      <c r="VRJ264" s="82"/>
      <c r="VRK264" s="82"/>
      <c r="VRL264" s="82"/>
      <c r="VRM264" s="82"/>
      <c r="VRN264" s="82"/>
      <c r="VRO264" s="82"/>
      <c r="VRP264" s="82"/>
      <c r="VRQ264" s="82"/>
      <c r="VRR264" s="82"/>
      <c r="VRS264" s="82"/>
      <c r="VRT264" s="82"/>
      <c r="VRU264" s="82"/>
      <c r="VRV264" s="82"/>
      <c r="VRW264" s="82"/>
      <c r="VRX264" s="82"/>
      <c r="VRY264" s="82"/>
      <c r="VRZ264" s="82"/>
      <c r="VSA264" s="82"/>
      <c r="VSB264" s="82"/>
      <c r="VSC264" s="82"/>
      <c r="VSD264" s="82"/>
      <c r="VSE264" s="82"/>
      <c r="VSF264" s="82"/>
      <c r="VSG264" s="82"/>
      <c r="VSH264" s="82"/>
      <c r="VSI264" s="82"/>
      <c r="VSJ264" s="82"/>
      <c r="VSK264" s="82"/>
      <c r="VSL264" s="82"/>
      <c r="VSM264" s="82"/>
      <c r="VSN264" s="82"/>
      <c r="VSO264" s="82"/>
      <c r="VSP264" s="82"/>
      <c r="VSQ264" s="82"/>
      <c r="VSR264" s="82"/>
      <c r="VSS264" s="82"/>
      <c r="VST264" s="82"/>
      <c r="VSU264" s="82"/>
      <c r="VSV264" s="82"/>
      <c r="VSW264" s="82"/>
      <c r="VSX264" s="82"/>
      <c r="VSY264" s="82"/>
      <c r="VSZ264" s="82"/>
      <c r="VTA264" s="82"/>
      <c r="VTB264" s="82"/>
      <c r="VTC264" s="82"/>
      <c r="VTD264" s="82"/>
      <c r="VTE264" s="82"/>
      <c r="VTF264" s="82"/>
      <c r="VTG264" s="82"/>
      <c r="VTH264" s="82"/>
      <c r="VTI264" s="82"/>
      <c r="VTJ264" s="82"/>
      <c r="VTK264" s="82"/>
      <c r="VTL264" s="82"/>
      <c r="VTM264" s="82"/>
      <c r="VTN264" s="82"/>
      <c r="VTO264" s="82"/>
      <c r="VTP264" s="82"/>
      <c r="VTQ264" s="82"/>
      <c r="VTR264" s="82"/>
      <c r="VTS264" s="82"/>
      <c r="VTT264" s="82"/>
      <c r="VTU264" s="82"/>
      <c r="VTV264" s="82"/>
      <c r="VTW264" s="82"/>
      <c r="VTX264" s="82"/>
      <c r="VTY264" s="82"/>
      <c r="VTZ264" s="82"/>
      <c r="VUA264" s="82"/>
      <c r="VUB264" s="82"/>
      <c r="VUC264" s="82"/>
      <c r="VUD264" s="82"/>
      <c r="VUE264" s="82"/>
      <c r="VUF264" s="82"/>
      <c r="VUG264" s="82"/>
      <c r="VUH264" s="82"/>
      <c r="VUI264" s="82"/>
      <c r="VUJ264" s="82"/>
      <c r="VUK264" s="82"/>
      <c r="VUL264" s="82"/>
      <c r="VUM264" s="82"/>
      <c r="VUN264" s="82"/>
      <c r="VUO264" s="82"/>
      <c r="VUP264" s="82"/>
      <c r="VUQ264" s="82"/>
      <c r="VUR264" s="82"/>
      <c r="VUS264" s="82"/>
      <c r="VUT264" s="82"/>
      <c r="VUU264" s="82"/>
      <c r="VUV264" s="82"/>
      <c r="VUW264" s="82"/>
      <c r="VUX264" s="82"/>
      <c r="VUY264" s="82"/>
      <c r="VUZ264" s="82"/>
      <c r="VVA264" s="82"/>
      <c r="VVB264" s="82"/>
      <c r="VVC264" s="82"/>
      <c r="VVD264" s="82"/>
      <c r="VVE264" s="82"/>
      <c r="VVF264" s="82"/>
      <c r="VVG264" s="82"/>
      <c r="VVH264" s="82"/>
      <c r="VVI264" s="82"/>
      <c r="VVJ264" s="82"/>
      <c r="VVK264" s="82"/>
      <c r="VVL264" s="82"/>
      <c r="VVM264" s="82"/>
      <c r="VVN264" s="82"/>
      <c r="VVO264" s="82"/>
      <c r="VVP264" s="82"/>
      <c r="VVQ264" s="82"/>
      <c r="VVR264" s="82"/>
      <c r="VVS264" s="82"/>
      <c r="VVT264" s="82"/>
      <c r="VVU264" s="82"/>
      <c r="VVV264" s="82"/>
      <c r="VVW264" s="82"/>
      <c r="VVX264" s="82"/>
      <c r="VVY264" s="82"/>
      <c r="VVZ264" s="82"/>
      <c r="VWA264" s="82"/>
      <c r="VWB264" s="82"/>
      <c r="VWC264" s="82"/>
      <c r="VWD264" s="82"/>
      <c r="VWE264" s="82"/>
      <c r="VWF264" s="82"/>
      <c r="VWG264" s="82"/>
      <c r="VWH264" s="82"/>
      <c r="VWI264" s="82"/>
      <c r="VWJ264" s="82"/>
      <c r="VWK264" s="82"/>
      <c r="VWL264" s="82"/>
      <c r="VWM264" s="82"/>
      <c r="VWN264" s="82"/>
      <c r="VWO264" s="82"/>
      <c r="VWP264" s="82"/>
      <c r="VWQ264" s="82"/>
      <c r="VWR264" s="82"/>
      <c r="VWS264" s="82"/>
      <c r="VWT264" s="82"/>
      <c r="VWU264" s="82"/>
      <c r="VWV264" s="82"/>
      <c r="VWW264" s="82"/>
      <c r="VWX264" s="82"/>
      <c r="VWY264" s="82"/>
      <c r="VWZ264" s="82"/>
      <c r="VXA264" s="82"/>
      <c r="VXB264" s="82"/>
      <c r="VXC264" s="82"/>
      <c r="VXD264" s="82"/>
      <c r="VXE264" s="82"/>
      <c r="VXF264" s="82"/>
      <c r="VXG264" s="82"/>
      <c r="VXH264" s="82"/>
      <c r="VXI264" s="82"/>
      <c r="VXJ264" s="82"/>
      <c r="VXK264" s="82"/>
      <c r="VXL264" s="82"/>
      <c r="VXM264" s="82"/>
      <c r="VXN264" s="82"/>
      <c r="VXO264" s="82"/>
      <c r="VXP264" s="82"/>
      <c r="VXQ264" s="82"/>
      <c r="VXR264" s="82"/>
      <c r="VXS264" s="82"/>
      <c r="VXT264" s="82"/>
      <c r="VXU264" s="82"/>
      <c r="VXV264" s="82"/>
      <c r="VXW264" s="82"/>
      <c r="VXX264" s="82"/>
      <c r="VXY264" s="82"/>
      <c r="VXZ264" s="82"/>
      <c r="VYA264" s="82"/>
      <c r="VYB264" s="82"/>
      <c r="VYC264" s="82"/>
      <c r="VYD264" s="82"/>
      <c r="VYE264" s="82"/>
      <c r="VYF264" s="82"/>
      <c r="VYG264" s="82"/>
      <c r="VYH264" s="82"/>
      <c r="VYI264" s="82"/>
      <c r="VYJ264" s="82"/>
      <c r="VYK264" s="82"/>
      <c r="VYL264" s="82"/>
      <c r="VYM264" s="82"/>
      <c r="VYN264" s="82"/>
      <c r="VYO264" s="82"/>
      <c r="VYP264" s="82"/>
      <c r="VYQ264" s="82"/>
      <c r="VYR264" s="82"/>
      <c r="VYS264" s="82"/>
      <c r="VYT264" s="82"/>
      <c r="VYU264" s="82"/>
      <c r="VYV264" s="82"/>
      <c r="VYW264" s="82"/>
      <c r="VYX264" s="82"/>
      <c r="VYY264" s="82"/>
      <c r="VYZ264" s="82"/>
      <c r="VZA264" s="82"/>
      <c r="VZB264" s="82"/>
      <c r="VZC264" s="82"/>
      <c r="VZD264" s="82"/>
      <c r="VZE264" s="82"/>
      <c r="VZF264" s="82"/>
      <c r="VZG264" s="82"/>
      <c r="VZH264" s="82"/>
      <c r="VZI264" s="82"/>
      <c r="VZJ264" s="82"/>
      <c r="VZK264" s="82"/>
      <c r="VZL264" s="82"/>
      <c r="VZM264" s="82"/>
      <c r="VZN264" s="82"/>
      <c r="VZO264" s="82"/>
      <c r="VZP264" s="82"/>
      <c r="VZQ264" s="82"/>
      <c r="VZR264" s="82"/>
      <c r="VZS264" s="82"/>
      <c r="VZT264" s="82"/>
      <c r="VZU264" s="82"/>
      <c r="VZV264" s="82"/>
      <c r="VZW264" s="82"/>
      <c r="VZX264" s="82"/>
      <c r="VZY264" s="82"/>
      <c r="VZZ264" s="82"/>
      <c r="WAA264" s="82"/>
      <c r="WAB264" s="82"/>
      <c r="WAC264" s="82"/>
      <c r="WAD264" s="82"/>
      <c r="WAE264" s="82"/>
      <c r="WAF264" s="82"/>
      <c r="WAG264" s="82"/>
      <c r="WAH264" s="82"/>
      <c r="WAI264" s="82"/>
      <c r="WAJ264" s="82"/>
      <c r="WAK264" s="82"/>
      <c r="WAL264" s="82"/>
      <c r="WAM264" s="82"/>
      <c r="WAN264" s="82"/>
      <c r="WAO264" s="82"/>
      <c r="WAP264" s="82"/>
      <c r="WAQ264" s="82"/>
      <c r="WAR264" s="82"/>
      <c r="WAS264" s="82"/>
      <c r="WAT264" s="82"/>
      <c r="WAU264" s="82"/>
      <c r="WAV264" s="82"/>
      <c r="WAW264" s="82"/>
      <c r="WAX264" s="82"/>
      <c r="WAY264" s="82"/>
      <c r="WAZ264" s="82"/>
      <c r="WBA264" s="82"/>
      <c r="WBB264" s="82"/>
      <c r="WBC264" s="82"/>
      <c r="WBD264" s="82"/>
      <c r="WBE264" s="82"/>
      <c r="WBF264" s="82"/>
      <c r="WBG264" s="82"/>
      <c r="WBH264" s="82"/>
      <c r="WBI264" s="82"/>
      <c r="WBJ264" s="82"/>
      <c r="WBK264" s="82"/>
      <c r="WBL264" s="82"/>
      <c r="WBM264" s="82"/>
      <c r="WBN264" s="82"/>
      <c r="WBO264" s="82"/>
      <c r="WBP264" s="82"/>
      <c r="WBQ264" s="82"/>
      <c r="WBR264" s="82"/>
      <c r="WBS264" s="82"/>
      <c r="WBT264" s="82"/>
      <c r="WBU264" s="82"/>
      <c r="WBV264" s="82"/>
      <c r="WBW264" s="82"/>
      <c r="WBX264" s="82"/>
      <c r="WBY264" s="82"/>
      <c r="WBZ264" s="82"/>
      <c r="WCA264" s="82"/>
      <c r="WCB264" s="82"/>
      <c r="WCC264" s="82"/>
      <c r="WCD264" s="82"/>
      <c r="WCE264" s="82"/>
      <c r="WCF264" s="82"/>
      <c r="WCG264" s="82"/>
      <c r="WCH264" s="82"/>
      <c r="WCI264" s="82"/>
      <c r="WCJ264" s="82"/>
      <c r="WCK264" s="82"/>
      <c r="WCL264" s="82"/>
      <c r="WCM264" s="82"/>
      <c r="WCN264" s="82"/>
      <c r="WCO264" s="82"/>
      <c r="WCP264" s="82"/>
      <c r="WCQ264" s="82"/>
      <c r="WCR264" s="82"/>
      <c r="WCS264" s="82"/>
      <c r="WCT264" s="82"/>
      <c r="WCU264" s="82"/>
      <c r="WCV264" s="82"/>
      <c r="WCW264" s="82"/>
      <c r="WCX264" s="82"/>
      <c r="WCY264" s="82"/>
      <c r="WCZ264" s="82"/>
      <c r="WDA264" s="82"/>
      <c r="WDB264" s="82"/>
      <c r="WDC264" s="82"/>
      <c r="WDD264" s="82"/>
      <c r="WDE264" s="82"/>
      <c r="WDF264" s="82"/>
      <c r="WDG264" s="82"/>
      <c r="WDH264" s="82"/>
      <c r="WDI264" s="82"/>
      <c r="WDJ264" s="82"/>
      <c r="WDK264" s="82"/>
      <c r="WDL264" s="82"/>
      <c r="WDM264" s="82"/>
      <c r="WDN264" s="82"/>
      <c r="WDO264" s="82"/>
      <c r="WDP264" s="82"/>
      <c r="WDQ264" s="82"/>
      <c r="WDR264" s="82"/>
      <c r="WDS264" s="82"/>
      <c r="WDT264" s="82"/>
      <c r="WDU264" s="82"/>
      <c r="WDV264" s="82"/>
      <c r="WDW264" s="82"/>
      <c r="WDX264" s="82"/>
      <c r="WDY264" s="82"/>
      <c r="WDZ264" s="82"/>
      <c r="WEA264" s="82"/>
      <c r="WEB264" s="82"/>
      <c r="WEC264" s="82"/>
      <c r="WED264" s="82"/>
      <c r="WEE264" s="82"/>
      <c r="WEF264" s="82"/>
      <c r="WEG264" s="82"/>
      <c r="WEH264" s="82"/>
      <c r="WEI264" s="82"/>
      <c r="WEJ264" s="82"/>
      <c r="WEK264" s="82"/>
      <c r="WEL264" s="82"/>
      <c r="WEM264" s="82"/>
      <c r="WEN264" s="82"/>
      <c r="WEO264" s="82"/>
      <c r="WEP264" s="82"/>
      <c r="WEQ264" s="82"/>
      <c r="WER264" s="82"/>
      <c r="WES264" s="82"/>
      <c r="WET264" s="82"/>
      <c r="WEU264" s="82"/>
      <c r="WEV264" s="82"/>
      <c r="WEW264" s="82"/>
      <c r="WEX264" s="82"/>
      <c r="WEY264" s="82"/>
      <c r="WEZ264" s="82"/>
      <c r="WFA264" s="82"/>
      <c r="WFB264" s="82"/>
      <c r="WFC264" s="82"/>
      <c r="WFD264" s="82"/>
      <c r="WFE264" s="82"/>
      <c r="WFF264" s="82"/>
      <c r="WFG264" s="82"/>
      <c r="WFH264" s="82"/>
      <c r="WFI264" s="82"/>
      <c r="WFJ264" s="82"/>
      <c r="WFK264" s="82"/>
      <c r="WFL264" s="82"/>
      <c r="WFM264" s="82"/>
      <c r="WFN264" s="82"/>
      <c r="WFO264" s="82"/>
      <c r="WFP264" s="82"/>
      <c r="WFQ264" s="82"/>
      <c r="WFR264" s="82"/>
      <c r="WFS264" s="82"/>
      <c r="WFT264" s="82"/>
      <c r="WFU264" s="82"/>
      <c r="WFV264" s="82"/>
      <c r="WFW264" s="82"/>
      <c r="WFX264" s="82"/>
      <c r="WFY264" s="82"/>
      <c r="WFZ264" s="82"/>
      <c r="WGA264" s="82"/>
      <c r="WGB264" s="82"/>
      <c r="WGC264" s="82"/>
      <c r="WGD264" s="82"/>
      <c r="WGE264" s="82"/>
      <c r="WGF264" s="82"/>
      <c r="WGG264" s="82"/>
      <c r="WGH264" s="82"/>
      <c r="WGI264" s="82"/>
      <c r="WGJ264" s="82"/>
      <c r="WGK264" s="82"/>
      <c r="WGL264" s="82"/>
      <c r="WGM264" s="82"/>
      <c r="WGN264" s="82"/>
      <c r="WGO264" s="82"/>
      <c r="WGP264" s="82"/>
      <c r="WGQ264" s="82"/>
      <c r="WGR264" s="82"/>
      <c r="WGS264" s="82"/>
      <c r="WGT264" s="82"/>
      <c r="WGU264" s="82"/>
      <c r="WGV264" s="82"/>
      <c r="WGW264" s="82"/>
      <c r="WGX264" s="82"/>
      <c r="WGY264" s="82"/>
      <c r="WGZ264" s="82"/>
      <c r="WHA264" s="82"/>
      <c r="WHB264" s="82"/>
      <c r="WHC264" s="82"/>
      <c r="WHD264" s="82"/>
      <c r="WHE264" s="82"/>
      <c r="WHF264" s="82"/>
      <c r="WHG264" s="82"/>
      <c r="WHH264" s="82"/>
      <c r="WHI264" s="82"/>
      <c r="WHJ264" s="82"/>
      <c r="WHK264" s="82"/>
      <c r="WHL264" s="82"/>
      <c r="WHM264" s="82"/>
      <c r="WHN264" s="82"/>
      <c r="WHO264" s="82"/>
      <c r="WHP264" s="82"/>
      <c r="WHQ264" s="82"/>
      <c r="WHR264" s="82"/>
      <c r="WHS264" s="82"/>
      <c r="WHT264" s="82"/>
      <c r="WHU264" s="82"/>
      <c r="WHV264" s="82"/>
      <c r="WHW264" s="82"/>
      <c r="WHX264" s="82"/>
      <c r="WHY264" s="82"/>
      <c r="WHZ264" s="82"/>
      <c r="WIA264" s="82"/>
      <c r="WIB264" s="82"/>
      <c r="WIC264" s="82"/>
      <c r="WID264" s="82"/>
      <c r="WIE264" s="82"/>
      <c r="WIF264" s="82"/>
      <c r="WIG264" s="82"/>
      <c r="WIH264" s="82"/>
      <c r="WII264" s="82"/>
      <c r="WIJ264" s="82"/>
      <c r="WIK264" s="82"/>
      <c r="WIL264" s="82"/>
      <c r="WIM264" s="82"/>
      <c r="WIN264" s="82"/>
      <c r="WIO264" s="82"/>
      <c r="WIP264" s="82"/>
      <c r="WIQ264" s="82"/>
      <c r="WIR264" s="82"/>
      <c r="WIS264" s="82"/>
      <c r="WIT264" s="82"/>
      <c r="WIU264" s="82"/>
      <c r="WIV264" s="82"/>
      <c r="WIW264" s="82"/>
      <c r="WIX264" s="82"/>
      <c r="WIY264" s="82"/>
      <c r="WIZ264" s="82"/>
      <c r="WJA264" s="82"/>
      <c r="WJB264" s="82"/>
      <c r="WJC264" s="82"/>
      <c r="WJD264" s="82"/>
      <c r="WJE264" s="82"/>
      <c r="WJF264" s="82"/>
      <c r="WJG264" s="82"/>
      <c r="WJH264" s="82"/>
      <c r="WJI264" s="82"/>
      <c r="WJJ264" s="82"/>
      <c r="WJK264" s="82"/>
      <c r="WJL264" s="82"/>
      <c r="WJM264" s="82"/>
      <c r="WJN264" s="82"/>
      <c r="WJO264" s="82"/>
      <c r="WJP264" s="82"/>
      <c r="WJQ264" s="82"/>
      <c r="WJR264" s="82"/>
      <c r="WJS264" s="82"/>
      <c r="WJT264" s="82"/>
      <c r="WJU264" s="82"/>
      <c r="WJV264" s="82"/>
      <c r="WJW264" s="82"/>
      <c r="WJX264" s="82"/>
      <c r="WJY264" s="82"/>
      <c r="WJZ264" s="82"/>
      <c r="WKA264" s="82"/>
      <c r="WKB264" s="82"/>
      <c r="WKC264" s="82"/>
      <c r="WKD264" s="82"/>
      <c r="WKE264" s="82"/>
      <c r="WKF264" s="82"/>
      <c r="WKG264" s="82"/>
      <c r="WKH264" s="82"/>
      <c r="WKI264" s="82"/>
      <c r="WKJ264" s="82"/>
      <c r="WKK264" s="82"/>
      <c r="WKL264" s="82"/>
      <c r="WKM264" s="82"/>
      <c r="WKN264" s="82"/>
      <c r="WKO264" s="82"/>
      <c r="WKP264" s="82"/>
      <c r="WKQ264" s="82"/>
      <c r="WKR264" s="82"/>
      <c r="WKS264" s="82"/>
      <c r="WKT264" s="82"/>
      <c r="WKU264" s="82"/>
      <c r="WKV264" s="82"/>
      <c r="WKW264" s="82"/>
      <c r="WKX264" s="82"/>
      <c r="WKY264" s="82"/>
      <c r="WKZ264" s="82"/>
      <c r="WLA264" s="82"/>
      <c r="WLB264" s="82"/>
      <c r="WLC264" s="82"/>
      <c r="WLD264" s="82"/>
      <c r="WLE264" s="82"/>
      <c r="WLF264" s="82"/>
      <c r="WLG264" s="82"/>
      <c r="WLH264" s="82"/>
      <c r="WLI264" s="82"/>
      <c r="WLJ264" s="82"/>
      <c r="WLK264" s="82"/>
      <c r="WLL264" s="82"/>
      <c r="WLM264" s="82"/>
      <c r="WLN264" s="82"/>
      <c r="WLO264" s="82"/>
      <c r="WLP264" s="82"/>
      <c r="WLQ264" s="82"/>
      <c r="WLR264" s="82"/>
      <c r="WLS264" s="82"/>
      <c r="WLT264" s="82"/>
      <c r="WLU264" s="82"/>
      <c r="WLV264" s="82"/>
      <c r="WLW264" s="82"/>
      <c r="WLX264" s="82"/>
      <c r="WLY264" s="82"/>
      <c r="WLZ264" s="82"/>
      <c r="WMA264" s="82"/>
      <c r="WMB264" s="82"/>
      <c r="WMC264" s="82"/>
      <c r="WMD264" s="82"/>
      <c r="WME264" s="82"/>
      <c r="WMF264" s="82"/>
      <c r="WMG264" s="82"/>
      <c r="WMH264" s="82"/>
      <c r="WMI264" s="82"/>
      <c r="WMJ264" s="82"/>
      <c r="WMK264" s="82"/>
      <c r="WML264" s="82"/>
      <c r="WMM264" s="82"/>
      <c r="WMN264" s="82"/>
      <c r="WMO264" s="82"/>
      <c r="WMP264" s="82"/>
      <c r="WMQ264" s="82"/>
      <c r="WMR264" s="82"/>
      <c r="WMS264" s="82"/>
      <c r="WMT264" s="82"/>
      <c r="WMU264" s="82"/>
      <c r="WMV264" s="82"/>
      <c r="WMW264" s="82"/>
      <c r="WMX264" s="82"/>
      <c r="WMY264" s="82"/>
      <c r="WMZ264" s="82"/>
      <c r="WNA264" s="82"/>
      <c r="WNB264" s="82"/>
      <c r="WNC264" s="82"/>
      <c r="WND264" s="82"/>
      <c r="WNE264" s="82"/>
      <c r="WNF264" s="82"/>
      <c r="WNG264" s="82"/>
      <c r="WNH264" s="82"/>
      <c r="WNI264" s="82"/>
      <c r="WNJ264" s="82"/>
      <c r="WNK264" s="82"/>
      <c r="WNL264" s="82"/>
      <c r="WNM264" s="82"/>
      <c r="WNN264" s="82"/>
      <c r="WNO264" s="82"/>
      <c r="WNP264" s="82"/>
      <c r="WNQ264" s="82"/>
      <c r="WNR264" s="82"/>
      <c r="WNS264" s="82"/>
      <c r="WNT264" s="82"/>
      <c r="WNU264" s="82"/>
      <c r="WNV264" s="82"/>
      <c r="WNW264" s="82"/>
      <c r="WNX264" s="82"/>
      <c r="WNY264" s="82"/>
      <c r="WNZ264" s="82"/>
      <c r="WOA264" s="82"/>
      <c r="WOB264" s="82"/>
      <c r="WOC264" s="82"/>
      <c r="WOD264" s="82"/>
      <c r="WOE264" s="82"/>
      <c r="WOF264" s="82"/>
      <c r="WOG264" s="82"/>
      <c r="WOH264" s="82"/>
      <c r="WOI264" s="82"/>
      <c r="WOJ264" s="82"/>
      <c r="WOK264" s="82"/>
      <c r="WOL264" s="82"/>
      <c r="WOM264" s="82"/>
      <c r="WON264" s="82"/>
      <c r="WOO264" s="82"/>
      <c r="WOP264" s="82"/>
      <c r="WOQ264" s="82"/>
      <c r="WOR264" s="82"/>
      <c r="WOS264" s="82"/>
      <c r="WOT264" s="82"/>
      <c r="WOU264" s="82"/>
      <c r="WOV264" s="82"/>
      <c r="WOW264" s="82"/>
      <c r="WOX264" s="82"/>
      <c r="WOY264" s="82"/>
      <c r="WOZ264" s="82"/>
      <c r="WPA264" s="82"/>
      <c r="WPB264" s="82"/>
      <c r="WPC264" s="82"/>
      <c r="WPD264" s="82"/>
      <c r="WPE264" s="82"/>
      <c r="WPF264" s="82"/>
      <c r="WPG264" s="82"/>
      <c r="WPH264" s="82"/>
      <c r="WPI264" s="82"/>
      <c r="WPJ264" s="82"/>
      <c r="WPK264" s="82"/>
      <c r="WPL264" s="82"/>
      <c r="WPM264" s="82"/>
      <c r="WPN264" s="82"/>
      <c r="WPO264" s="82"/>
      <c r="WPP264" s="82"/>
      <c r="WPQ264" s="82"/>
      <c r="WPR264" s="82"/>
      <c r="WPS264" s="82"/>
      <c r="WPT264" s="82"/>
      <c r="WPU264" s="82"/>
      <c r="WPV264" s="82"/>
      <c r="WPW264" s="82"/>
      <c r="WPX264" s="82"/>
      <c r="WPY264" s="82"/>
      <c r="WPZ264" s="82"/>
      <c r="WQA264" s="82"/>
      <c r="WQB264" s="82"/>
      <c r="WQC264" s="82"/>
      <c r="WQD264" s="82"/>
      <c r="WQE264" s="82"/>
      <c r="WQF264" s="82"/>
      <c r="WQG264" s="82"/>
      <c r="WQH264" s="82"/>
      <c r="WQI264" s="82"/>
      <c r="WQJ264" s="82"/>
      <c r="WQK264" s="82"/>
      <c r="WQL264" s="82"/>
      <c r="WQM264" s="82"/>
      <c r="WQN264" s="82"/>
      <c r="WQO264" s="82"/>
      <c r="WQP264" s="82"/>
      <c r="WQQ264" s="82"/>
      <c r="WQR264" s="82"/>
      <c r="WQS264" s="82"/>
      <c r="WQT264" s="82"/>
      <c r="WQU264" s="82"/>
      <c r="WQV264" s="82"/>
      <c r="WQW264" s="82"/>
      <c r="WQX264" s="82"/>
      <c r="WQY264" s="82"/>
      <c r="WQZ264" s="82"/>
      <c r="WRA264" s="82"/>
      <c r="WRB264" s="82"/>
      <c r="WRC264" s="82"/>
      <c r="WRD264" s="82"/>
      <c r="WRE264" s="82"/>
      <c r="WRF264" s="82"/>
      <c r="WRG264" s="82"/>
      <c r="WRH264" s="82"/>
      <c r="WRI264" s="82"/>
      <c r="WRJ264" s="82"/>
      <c r="WRK264" s="82"/>
      <c r="WRL264" s="82"/>
      <c r="WRM264" s="82"/>
      <c r="WRN264" s="82"/>
      <c r="WRO264" s="82"/>
      <c r="WRP264" s="82"/>
      <c r="WRQ264" s="82"/>
      <c r="WRR264" s="82"/>
      <c r="WRS264" s="82"/>
      <c r="WRT264" s="82"/>
      <c r="WRU264" s="82"/>
      <c r="WRV264" s="82"/>
      <c r="WRW264" s="82"/>
      <c r="WRX264" s="82"/>
      <c r="WRY264" s="82"/>
      <c r="WRZ264" s="82"/>
      <c r="WSA264" s="82"/>
      <c r="WSB264" s="82"/>
      <c r="WSC264" s="82"/>
      <c r="WSD264" s="82"/>
      <c r="WSE264" s="82"/>
      <c r="WSF264" s="82"/>
      <c r="WSG264" s="82"/>
      <c r="WSH264" s="82"/>
      <c r="WSI264" s="82"/>
      <c r="WSJ264" s="82"/>
      <c r="WSK264" s="82"/>
      <c r="WSL264" s="82"/>
      <c r="WSM264" s="82"/>
      <c r="WSN264" s="82"/>
      <c r="WSO264" s="82"/>
      <c r="WSP264" s="82"/>
      <c r="WSQ264" s="82"/>
      <c r="WSR264" s="82"/>
      <c r="WSS264" s="82"/>
      <c r="WST264" s="82"/>
      <c r="WSU264" s="82"/>
      <c r="WSV264" s="82"/>
      <c r="WSW264" s="82"/>
      <c r="WSX264" s="82"/>
      <c r="WSY264" s="82"/>
      <c r="WSZ264" s="82"/>
      <c r="WTA264" s="82"/>
      <c r="WTB264" s="82"/>
      <c r="WTC264" s="82"/>
      <c r="WTD264" s="82"/>
      <c r="WTE264" s="82"/>
      <c r="WTF264" s="82"/>
      <c r="WTG264" s="82"/>
      <c r="WTH264" s="82"/>
      <c r="WTI264" s="82"/>
      <c r="WTJ264" s="82"/>
      <c r="WTK264" s="82"/>
      <c r="WTL264" s="82"/>
      <c r="WTM264" s="82"/>
      <c r="WTN264" s="82"/>
      <c r="WTO264" s="82"/>
      <c r="WTP264" s="82"/>
      <c r="WTQ264" s="82"/>
      <c r="WTR264" s="82"/>
      <c r="WTS264" s="82"/>
      <c r="WTT264" s="82"/>
      <c r="WTU264" s="82"/>
      <c r="WTV264" s="82"/>
      <c r="WTW264" s="82"/>
      <c r="WTX264" s="82"/>
      <c r="WTY264" s="82"/>
      <c r="WTZ264" s="82"/>
      <c r="WUA264" s="82"/>
      <c r="WUB264" s="82"/>
      <c r="WUC264" s="82"/>
      <c r="WUD264" s="82"/>
      <c r="WUE264" s="82"/>
      <c r="WUF264" s="82"/>
      <c r="WUG264" s="82"/>
      <c r="WUH264" s="82"/>
      <c r="WUI264" s="82"/>
      <c r="WUJ264" s="82"/>
      <c r="WUK264" s="82"/>
      <c r="WUL264" s="82"/>
      <c r="WUM264" s="82"/>
      <c r="WUN264" s="82"/>
      <c r="WUO264" s="82"/>
      <c r="WUP264" s="82"/>
      <c r="WUQ264" s="82"/>
      <c r="WUR264" s="82"/>
      <c r="WUS264" s="82"/>
      <c r="WUT264" s="82"/>
      <c r="WUU264" s="82"/>
      <c r="WUV264" s="82"/>
      <c r="WUW264" s="82"/>
      <c r="WUX264" s="82"/>
      <c r="WUY264" s="82"/>
      <c r="WUZ264" s="82"/>
      <c r="WVA264" s="82"/>
      <c r="WVB264" s="82"/>
      <c r="WVC264" s="82"/>
      <c r="WVD264" s="82"/>
      <c r="WVE264" s="82"/>
      <c r="WVF264" s="82"/>
      <c r="WVG264" s="82"/>
      <c r="WVH264" s="82"/>
      <c r="WVI264" s="82"/>
      <c r="WVJ264" s="82"/>
      <c r="WVK264" s="82"/>
      <c r="WVL264" s="82"/>
      <c r="WVM264" s="82"/>
      <c r="WVN264" s="82"/>
      <c r="WVO264" s="82"/>
      <c r="WVP264" s="82"/>
      <c r="WVQ264" s="82"/>
      <c r="WVR264" s="82"/>
      <c r="WVS264" s="82"/>
      <c r="WVT264" s="82"/>
      <c r="WVU264" s="82"/>
      <c r="WVV264" s="82"/>
      <c r="WVW264" s="82"/>
      <c r="WVX264" s="82"/>
      <c r="WVY264" s="82"/>
      <c r="WVZ264" s="82"/>
      <c r="WWA264" s="82"/>
      <c r="WWB264" s="82"/>
      <c r="WWC264" s="82"/>
      <c r="WWD264" s="82"/>
      <c r="WWE264" s="82"/>
      <c r="WWF264" s="82"/>
      <c r="WWG264" s="82"/>
      <c r="WWH264" s="82"/>
      <c r="WWI264" s="82"/>
      <c r="WWJ264" s="82"/>
      <c r="WWK264" s="82"/>
      <c r="WWL264" s="82"/>
      <c r="WWM264" s="82"/>
      <c r="WWN264" s="82"/>
      <c r="WWO264" s="82"/>
      <c r="WWP264" s="82"/>
      <c r="WWQ264" s="82"/>
      <c r="WWR264" s="82"/>
      <c r="WWS264" s="82"/>
      <c r="WWT264" s="82"/>
      <c r="WWU264" s="82"/>
      <c r="WWV264" s="82"/>
      <c r="WWW264" s="82"/>
      <c r="WWX264" s="82"/>
      <c r="WWY264" s="82"/>
      <c r="WWZ264" s="82"/>
      <c r="WXA264" s="82"/>
      <c r="WXB264" s="82"/>
      <c r="WXC264" s="82"/>
      <c r="WXD264" s="82"/>
      <c r="WXE264" s="82"/>
      <c r="WXF264" s="82"/>
      <c r="WXG264" s="82"/>
      <c r="WXH264" s="82"/>
      <c r="WXI264" s="82"/>
      <c r="WXJ264" s="82"/>
      <c r="WXK264" s="82"/>
      <c r="WXL264" s="82"/>
      <c r="WXM264" s="82"/>
      <c r="WXN264" s="82"/>
      <c r="WXO264" s="82"/>
      <c r="WXP264" s="82"/>
      <c r="WXQ264" s="82"/>
      <c r="WXR264" s="82"/>
      <c r="WXS264" s="82"/>
      <c r="WXT264" s="82"/>
      <c r="WXU264" s="82"/>
      <c r="WXV264" s="82"/>
      <c r="WXW264" s="82"/>
      <c r="WXX264" s="82"/>
      <c r="WXY264" s="82"/>
      <c r="WXZ264" s="82"/>
      <c r="WYA264" s="82"/>
      <c r="WYB264" s="82"/>
      <c r="WYC264" s="82"/>
      <c r="WYD264" s="82"/>
      <c r="WYE264" s="82"/>
      <c r="WYF264" s="82"/>
      <c r="WYG264" s="82"/>
      <c r="WYH264" s="82"/>
      <c r="WYI264" s="82"/>
      <c r="WYJ264" s="82"/>
      <c r="WYK264" s="82"/>
      <c r="WYL264" s="82"/>
      <c r="WYM264" s="82"/>
      <c r="WYN264" s="82"/>
      <c r="WYO264" s="82"/>
      <c r="WYP264" s="82"/>
      <c r="WYQ264" s="82"/>
      <c r="WYR264" s="82"/>
      <c r="WYS264" s="82"/>
      <c r="WYT264" s="82"/>
      <c r="WYU264" s="82"/>
      <c r="WYV264" s="82"/>
      <c r="WYW264" s="82"/>
      <c r="WYX264" s="82"/>
      <c r="WYY264" s="82"/>
      <c r="WYZ264" s="82"/>
      <c r="WZA264" s="82"/>
      <c r="WZB264" s="82"/>
      <c r="WZC264" s="82"/>
      <c r="WZD264" s="82"/>
      <c r="WZE264" s="82"/>
      <c r="WZF264" s="82"/>
      <c r="WZG264" s="82"/>
      <c r="WZH264" s="82"/>
      <c r="WZI264" s="82"/>
      <c r="WZJ264" s="82"/>
      <c r="WZK264" s="82"/>
      <c r="WZL264" s="82"/>
      <c r="WZM264" s="82"/>
      <c r="WZN264" s="82"/>
      <c r="WZO264" s="82"/>
      <c r="WZP264" s="82"/>
      <c r="WZQ264" s="82"/>
      <c r="WZR264" s="82"/>
      <c r="WZS264" s="82"/>
      <c r="WZT264" s="82"/>
      <c r="WZU264" s="82"/>
      <c r="WZV264" s="82"/>
      <c r="WZW264" s="82"/>
      <c r="WZX264" s="82"/>
      <c r="WZY264" s="82"/>
      <c r="WZZ264" s="82"/>
      <c r="XAA264" s="82"/>
      <c r="XAB264" s="82"/>
      <c r="XAC264" s="82"/>
      <c r="XAD264" s="82"/>
      <c r="XAE264" s="82"/>
      <c r="XAF264" s="82"/>
      <c r="XAG264" s="82"/>
      <c r="XAH264" s="82"/>
      <c r="XAI264" s="82"/>
      <c r="XAJ264" s="82"/>
      <c r="XAK264" s="82"/>
      <c r="XAL264" s="82"/>
      <c r="XAM264" s="82"/>
      <c r="XAN264" s="82"/>
      <c r="XAO264" s="82"/>
      <c r="XAP264" s="82"/>
      <c r="XAQ264" s="82"/>
      <c r="XAR264" s="82"/>
      <c r="XAS264" s="82"/>
      <c r="XAT264" s="82"/>
      <c r="XAU264" s="82"/>
      <c r="XAV264" s="82"/>
      <c r="XAW264" s="82"/>
      <c r="XAX264" s="82"/>
      <c r="XAY264" s="82"/>
      <c r="XAZ264" s="82"/>
      <c r="XBA264" s="82"/>
      <c r="XBB264" s="82"/>
      <c r="XBC264" s="82"/>
      <c r="XBD264" s="82"/>
      <c r="XBE264" s="82"/>
      <c r="XBF264" s="82"/>
      <c r="XBG264" s="82"/>
      <c r="XBH264" s="82"/>
      <c r="XBI264" s="82"/>
      <c r="XBJ264" s="82"/>
      <c r="XBK264" s="82"/>
      <c r="XBL264" s="82"/>
      <c r="XBM264" s="82"/>
      <c r="XBN264" s="82"/>
      <c r="XBO264" s="82"/>
      <c r="XBP264" s="82"/>
      <c r="XBQ264" s="82"/>
      <c r="XBR264" s="82"/>
      <c r="XBS264" s="82"/>
      <c r="XBT264" s="82"/>
      <c r="XBU264" s="82"/>
      <c r="XBV264" s="82"/>
      <c r="XBW264" s="82"/>
      <c r="XBX264" s="82"/>
      <c r="XBY264" s="82"/>
      <c r="XBZ264" s="82"/>
      <c r="XCA264" s="82"/>
      <c r="XCB264" s="82"/>
      <c r="XCC264" s="82"/>
      <c r="XCD264" s="82"/>
      <c r="XCE264" s="82"/>
      <c r="XCF264" s="82"/>
      <c r="XCG264" s="82"/>
      <c r="XCH264" s="82"/>
      <c r="XCI264" s="82"/>
      <c r="XCJ264" s="82"/>
      <c r="XCK264" s="82"/>
      <c r="XCL264" s="82"/>
      <c r="XCM264" s="82"/>
      <c r="XCN264" s="82"/>
      <c r="XCO264" s="82"/>
      <c r="XCP264" s="82"/>
      <c r="XCQ264" s="82"/>
      <c r="XCR264" s="82"/>
      <c r="XCS264" s="82"/>
      <c r="XCT264" s="82"/>
      <c r="XCU264" s="82"/>
      <c r="XCV264" s="82"/>
      <c r="XCW264" s="82"/>
      <c r="XCX264" s="82"/>
      <c r="XCY264" s="82"/>
      <c r="XCZ264" s="82"/>
      <c r="XDA264" s="82"/>
      <c r="XDB264" s="82"/>
      <c r="XDC264" s="82"/>
      <c r="XDD264" s="82"/>
      <c r="XDE264" s="82"/>
      <c r="XDF264" s="82"/>
      <c r="XDG264" s="82"/>
      <c r="XDH264" s="82"/>
      <c r="XDI264" s="82"/>
      <c r="XDJ264" s="82"/>
      <c r="XDK264" s="82"/>
      <c r="XDL264" s="82"/>
      <c r="XDM264" s="82"/>
      <c r="XDN264" s="82"/>
      <c r="XDO264" s="82"/>
      <c r="XDP264" s="82"/>
      <c r="XDQ264" s="82"/>
      <c r="XDR264" s="82"/>
      <c r="XDS264" s="82"/>
      <c r="XDT264" s="82"/>
      <c r="XDU264" s="82"/>
      <c r="XDV264" s="82"/>
      <c r="XDW264" s="82"/>
      <c r="XDX264" s="82"/>
      <c r="XDY264" s="82"/>
      <c r="XDZ264" s="82"/>
      <c r="XEA264" s="82"/>
      <c r="XEB264" s="82"/>
      <c r="XEC264" s="82"/>
      <c r="XED264" s="82"/>
      <c r="XEE264" s="82"/>
      <c r="XEF264" s="82"/>
      <c r="XEG264" s="82"/>
      <c r="XEH264" s="82"/>
      <c r="XEI264" s="82"/>
      <c r="XEJ264" s="82"/>
      <c r="XEK264" s="82"/>
      <c r="XEL264" s="82"/>
      <c r="XEM264" s="82"/>
      <c r="XEN264" s="82"/>
      <c r="XEO264" s="82"/>
      <c r="XEP264" s="82"/>
      <c r="XEQ264" s="82"/>
      <c r="XER264" s="82"/>
      <c r="XES264" s="82"/>
      <c r="XET264" s="82"/>
      <c r="XEU264" s="82"/>
      <c r="XEV264" s="82"/>
      <c r="XEW264" s="82"/>
      <c r="XEX264" s="82"/>
      <c r="XEY264" s="82"/>
      <c r="XEZ264" s="82"/>
      <c r="XFA264" s="82"/>
      <c r="XFB264" s="82"/>
    </row>
    <row r="265" customFormat="1" ht="57" spans="1:41">
      <c r="A265" s="30" t="s">
        <v>1017</v>
      </c>
      <c r="B265" s="30" t="s">
        <v>1068</v>
      </c>
      <c r="C265" s="31" t="s">
        <v>1069</v>
      </c>
      <c r="D265" s="31" t="s">
        <v>707</v>
      </c>
      <c r="E265" s="31" t="s">
        <v>726</v>
      </c>
      <c r="F265" s="31" t="s">
        <v>116</v>
      </c>
      <c r="G265" s="31" t="s">
        <v>145</v>
      </c>
      <c r="H265" s="33" t="s">
        <v>727</v>
      </c>
      <c r="I265" s="53">
        <v>15129631708</v>
      </c>
      <c r="J265" s="78">
        <v>4</v>
      </c>
      <c r="K265" s="78">
        <v>4</v>
      </c>
      <c r="L265" s="78">
        <v>4</v>
      </c>
      <c r="M265" s="31"/>
      <c r="N265" s="31"/>
      <c r="O265" s="31"/>
      <c r="P265" s="31"/>
      <c r="Q265" s="31"/>
      <c r="R265" s="31"/>
      <c r="S265" s="31"/>
      <c r="T265" s="31"/>
      <c r="U265" s="31"/>
      <c r="V265" s="31"/>
      <c r="W265" s="31"/>
      <c r="X265" s="33" t="s">
        <v>117</v>
      </c>
      <c r="Y265" s="33" t="s">
        <v>118</v>
      </c>
      <c r="Z265" s="33" t="s">
        <v>137</v>
      </c>
      <c r="AA265" s="33" t="s">
        <v>137</v>
      </c>
      <c r="AB265" s="33" t="s">
        <v>137</v>
      </c>
      <c r="AC265" s="33" t="s">
        <v>137</v>
      </c>
      <c r="AD265" s="31">
        <v>187</v>
      </c>
      <c r="AE265" s="31">
        <v>645</v>
      </c>
      <c r="AF265" s="31">
        <v>645</v>
      </c>
      <c r="AG265" s="33" t="s">
        <v>710</v>
      </c>
      <c r="AH265" s="33" t="s">
        <v>1070</v>
      </c>
      <c r="AI265" s="33" t="s">
        <v>1071</v>
      </c>
      <c r="AJ265" s="33"/>
      <c r="AK265" s="33"/>
      <c r="AL265" s="33"/>
      <c r="AM265" s="33"/>
      <c r="AN265" s="33"/>
      <c r="AO265" s="33"/>
    </row>
    <row r="266" customFormat="1" ht="57" spans="1:41">
      <c r="A266" s="30" t="s">
        <v>1017</v>
      </c>
      <c r="B266" s="30" t="s">
        <v>1072</v>
      </c>
      <c r="C266" s="31" t="s">
        <v>1069</v>
      </c>
      <c r="D266" s="31" t="s">
        <v>707</v>
      </c>
      <c r="E266" s="31" t="s">
        <v>740</v>
      </c>
      <c r="F266" s="31" t="s">
        <v>116</v>
      </c>
      <c r="G266" s="31" t="s">
        <v>145</v>
      </c>
      <c r="H266" s="33" t="s">
        <v>741</v>
      </c>
      <c r="I266" s="53">
        <v>18329449888</v>
      </c>
      <c r="J266" s="78">
        <v>5</v>
      </c>
      <c r="K266" s="78">
        <v>5</v>
      </c>
      <c r="L266" s="78">
        <v>5</v>
      </c>
      <c r="M266" s="31"/>
      <c r="N266" s="31"/>
      <c r="O266" s="31"/>
      <c r="P266" s="31"/>
      <c r="Q266" s="31"/>
      <c r="R266" s="31"/>
      <c r="S266" s="31"/>
      <c r="T266" s="31"/>
      <c r="U266" s="31"/>
      <c r="V266" s="31"/>
      <c r="W266" s="31"/>
      <c r="X266" s="33" t="s">
        <v>117</v>
      </c>
      <c r="Y266" s="33" t="s">
        <v>118</v>
      </c>
      <c r="Z266" s="33" t="s">
        <v>137</v>
      </c>
      <c r="AA266" s="33" t="s">
        <v>137</v>
      </c>
      <c r="AB266" s="33" t="s">
        <v>137</v>
      </c>
      <c r="AC266" s="33" t="s">
        <v>137</v>
      </c>
      <c r="AD266" s="31">
        <v>196</v>
      </c>
      <c r="AE266" s="31">
        <v>678</v>
      </c>
      <c r="AF266" s="31">
        <v>678</v>
      </c>
      <c r="AG266" s="33" t="s">
        <v>710</v>
      </c>
      <c r="AH266" s="33" t="s">
        <v>1070</v>
      </c>
      <c r="AI266" s="33" t="s">
        <v>1071</v>
      </c>
      <c r="AJ266" s="33"/>
      <c r="AK266" s="33"/>
      <c r="AL266" s="33"/>
      <c r="AM266" s="33"/>
      <c r="AN266" s="33"/>
      <c r="AO266" s="33"/>
    </row>
    <row r="267" customFormat="1" ht="57" spans="1:41">
      <c r="A267" s="30" t="s">
        <v>1017</v>
      </c>
      <c r="B267" s="30" t="s">
        <v>1073</v>
      </c>
      <c r="C267" s="31" t="s">
        <v>1069</v>
      </c>
      <c r="D267" s="31" t="s">
        <v>707</v>
      </c>
      <c r="E267" s="31" t="s">
        <v>715</v>
      </c>
      <c r="F267" s="31" t="s">
        <v>116</v>
      </c>
      <c r="G267" s="31" t="s">
        <v>145</v>
      </c>
      <c r="H267" s="33" t="s">
        <v>716</v>
      </c>
      <c r="I267" s="53">
        <v>15291894013</v>
      </c>
      <c r="J267" s="78">
        <v>6</v>
      </c>
      <c r="K267" s="78">
        <v>6</v>
      </c>
      <c r="L267" s="78">
        <v>6</v>
      </c>
      <c r="M267" s="31"/>
      <c r="N267" s="31"/>
      <c r="O267" s="31"/>
      <c r="P267" s="31"/>
      <c r="Q267" s="31"/>
      <c r="R267" s="31"/>
      <c r="S267" s="31"/>
      <c r="T267" s="31"/>
      <c r="U267" s="31"/>
      <c r="V267" s="31"/>
      <c r="W267" s="31"/>
      <c r="X267" s="33" t="s">
        <v>117</v>
      </c>
      <c r="Y267" s="33" t="s">
        <v>118</v>
      </c>
      <c r="Z267" s="33" t="s">
        <v>137</v>
      </c>
      <c r="AA267" s="33" t="s">
        <v>137</v>
      </c>
      <c r="AB267" s="33" t="s">
        <v>137</v>
      </c>
      <c r="AC267" s="33" t="s">
        <v>137</v>
      </c>
      <c r="AD267" s="31">
        <v>121</v>
      </c>
      <c r="AE267" s="31">
        <v>378</v>
      </c>
      <c r="AF267" s="31">
        <v>378</v>
      </c>
      <c r="AG267" s="33" t="s">
        <v>710</v>
      </c>
      <c r="AH267" s="33" t="s">
        <v>1070</v>
      </c>
      <c r="AI267" s="33" t="s">
        <v>1071</v>
      </c>
      <c r="AJ267" s="33"/>
      <c r="AK267" s="33"/>
      <c r="AL267" s="33"/>
      <c r="AM267" s="33"/>
      <c r="AN267" s="33"/>
      <c r="AO267" s="33"/>
    </row>
    <row r="268" s="13" customFormat="1" ht="162" customHeight="1" spans="1:41">
      <c r="A268" s="43" t="s">
        <v>1074</v>
      </c>
      <c r="B268" s="63" t="s">
        <v>1075</v>
      </c>
      <c r="C268" s="64" t="s">
        <v>1076</v>
      </c>
      <c r="D268" s="31" t="s">
        <v>886</v>
      </c>
      <c r="E268" s="31" t="s">
        <v>221</v>
      </c>
      <c r="F268" s="31" t="s">
        <v>116</v>
      </c>
      <c r="G268" s="31" t="s">
        <v>930</v>
      </c>
      <c r="H268" s="31" t="s">
        <v>223</v>
      </c>
      <c r="I268" s="67">
        <v>13992442936</v>
      </c>
      <c r="J268" s="58">
        <v>240</v>
      </c>
      <c r="K268" s="58"/>
      <c r="L268" s="58"/>
      <c r="M268" s="58"/>
      <c r="N268" s="58"/>
      <c r="O268" s="58"/>
      <c r="P268" s="58"/>
      <c r="Q268" s="58"/>
      <c r="R268" s="58"/>
      <c r="S268" s="58"/>
      <c r="T268" s="58">
        <v>90</v>
      </c>
      <c r="U268" s="58"/>
      <c r="V268" s="58"/>
      <c r="W268" s="58">
        <v>150</v>
      </c>
      <c r="X268" s="58" t="s">
        <v>117</v>
      </c>
      <c r="Y268" s="58" t="s">
        <v>118</v>
      </c>
      <c r="Z268" s="58" t="s">
        <v>137</v>
      </c>
      <c r="AA268" s="58" t="s">
        <v>137</v>
      </c>
      <c r="AB268" s="58" t="s">
        <v>118</v>
      </c>
      <c r="AC268" s="58" t="s">
        <v>137</v>
      </c>
      <c r="AD268" s="31">
        <v>200</v>
      </c>
      <c r="AE268" s="31">
        <v>548</v>
      </c>
      <c r="AF268" s="31">
        <v>548</v>
      </c>
      <c r="AG268" s="65" t="s">
        <v>932</v>
      </c>
      <c r="AH268" s="31" t="s">
        <v>1077</v>
      </c>
      <c r="AI268" s="31" t="s">
        <v>1078</v>
      </c>
      <c r="AJ268" s="31"/>
      <c r="AK268" s="31"/>
      <c r="AL268" s="31"/>
      <c r="AM268" s="31"/>
      <c r="AN268" s="31" t="s">
        <v>137</v>
      </c>
      <c r="AO268" s="31" t="s">
        <v>930</v>
      </c>
    </row>
    <row r="269" s="13" customFormat="1" ht="97" customHeight="1" spans="1:41">
      <c r="A269" s="43" t="s">
        <v>1074</v>
      </c>
      <c r="B269" s="63" t="s">
        <v>1079</v>
      </c>
      <c r="C269" s="64" t="s">
        <v>1080</v>
      </c>
      <c r="D269" s="31" t="s">
        <v>707</v>
      </c>
      <c r="E269" s="31" t="s">
        <v>1081</v>
      </c>
      <c r="F269" s="31" t="s">
        <v>116</v>
      </c>
      <c r="G269" s="31" t="s">
        <v>930</v>
      </c>
      <c r="H269" s="31" t="s">
        <v>1082</v>
      </c>
      <c r="I269" s="79" t="s">
        <v>1083</v>
      </c>
      <c r="J269" s="58">
        <v>140</v>
      </c>
      <c r="K269" s="58"/>
      <c r="L269" s="58"/>
      <c r="M269" s="58"/>
      <c r="N269" s="58"/>
      <c r="O269" s="58"/>
      <c r="P269" s="58">
        <v>60</v>
      </c>
      <c r="Q269" s="58"/>
      <c r="R269" s="58"/>
      <c r="S269" s="58"/>
      <c r="T269" s="58">
        <v>30</v>
      </c>
      <c r="U269" s="58"/>
      <c r="V269" s="58"/>
      <c r="W269" s="58">
        <v>50</v>
      </c>
      <c r="X269" s="31" t="s">
        <v>117</v>
      </c>
      <c r="Y269" s="31" t="s">
        <v>118</v>
      </c>
      <c r="Z269" s="31" t="s">
        <v>137</v>
      </c>
      <c r="AA269" s="31" t="s">
        <v>137</v>
      </c>
      <c r="AB269" s="31" t="s">
        <v>118</v>
      </c>
      <c r="AC269" s="31" t="s">
        <v>137</v>
      </c>
      <c r="AD269" s="31">
        <v>121</v>
      </c>
      <c r="AE269" s="31">
        <v>391</v>
      </c>
      <c r="AF269" s="31">
        <v>391</v>
      </c>
      <c r="AG269" s="31" t="s">
        <v>615</v>
      </c>
      <c r="AH269" s="31" t="s">
        <v>1084</v>
      </c>
      <c r="AI269" s="31" t="s">
        <v>934</v>
      </c>
      <c r="AJ269" s="31"/>
      <c r="AK269" s="31"/>
      <c r="AL269" s="31"/>
      <c r="AM269" s="31"/>
      <c r="AN269" s="31" t="s">
        <v>137</v>
      </c>
      <c r="AO269" s="31" t="s">
        <v>930</v>
      </c>
    </row>
    <row r="270" s="13" customFormat="1" ht="129" customHeight="1" spans="1:41">
      <c r="A270" s="43" t="s">
        <v>1074</v>
      </c>
      <c r="B270" s="63" t="s">
        <v>1085</v>
      </c>
      <c r="C270" s="64" t="s">
        <v>1086</v>
      </c>
      <c r="D270" s="31" t="s">
        <v>787</v>
      </c>
      <c r="E270" s="31" t="s">
        <v>1087</v>
      </c>
      <c r="F270" s="31" t="s">
        <v>116</v>
      </c>
      <c r="G270" s="31" t="s">
        <v>930</v>
      </c>
      <c r="H270" s="31" t="s">
        <v>1088</v>
      </c>
      <c r="I270" s="67">
        <v>13991449648</v>
      </c>
      <c r="J270" s="58">
        <v>80</v>
      </c>
      <c r="K270" s="58"/>
      <c r="L270" s="58"/>
      <c r="M270" s="58"/>
      <c r="N270" s="58"/>
      <c r="O270" s="58"/>
      <c r="P270" s="58"/>
      <c r="Q270" s="58"/>
      <c r="R270" s="58"/>
      <c r="S270" s="58"/>
      <c r="T270" s="58">
        <v>30</v>
      </c>
      <c r="U270" s="58"/>
      <c r="V270" s="58"/>
      <c r="W270" s="58">
        <v>50</v>
      </c>
      <c r="X270" s="31" t="s">
        <v>117</v>
      </c>
      <c r="Y270" s="31" t="s">
        <v>118</v>
      </c>
      <c r="Z270" s="31" t="s">
        <v>137</v>
      </c>
      <c r="AA270" s="31" t="s">
        <v>137</v>
      </c>
      <c r="AB270" s="31" t="s">
        <v>118</v>
      </c>
      <c r="AC270" s="31" t="s">
        <v>137</v>
      </c>
      <c r="AD270" s="31">
        <v>27</v>
      </c>
      <c r="AE270" s="31">
        <v>41</v>
      </c>
      <c r="AF270" s="31">
        <v>41</v>
      </c>
      <c r="AG270" s="31" t="s">
        <v>615</v>
      </c>
      <c r="AH270" s="31" t="s">
        <v>1089</v>
      </c>
      <c r="AI270" s="31" t="s">
        <v>986</v>
      </c>
      <c r="AJ270" s="31"/>
      <c r="AK270" s="31"/>
      <c r="AL270" s="31"/>
      <c r="AM270" s="31"/>
      <c r="AN270" s="31" t="s">
        <v>137</v>
      </c>
      <c r="AO270" s="31" t="s">
        <v>930</v>
      </c>
    </row>
    <row r="271" s="13" customFormat="1" ht="99" customHeight="1" spans="1:41">
      <c r="A271" s="43" t="s">
        <v>1074</v>
      </c>
      <c r="B271" s="63" t="s">
        <v>1090</v>
      </c>
      <c r="C271" s="64" t="s">
        <v>1091</v>
      </c>
      <c r="D271" s="31" t="s">
        <v>612</v>
      </c>
      <c r="E271" s="31" t="s">
        <v>624</v>
      </c>
      <c r="F271" s="31" t="s">
        <v>116</v>
      </c>
      <c r="G271" s="31" t="s">
        <v>930</v>
      </c>
      <c r="H271" s="31" t="s">
        <v>625</v>
      </c>
      <c r="I271" s="67">
        <v>15389146729</v>
      </c>
      <c r="J271" s="58">
        <v>84</v>
      </c>
      <c r="K271" s="58"/>
      <c r="L271" s="58"/>
      <c r="M271" s="58"/>
      <c r="N271" s="58"/>
      <c r="O271" s="58"/>
      <c r="P271" s="58">
        <v>54</v>
      </c>
      <c r="Q271" s="58"/>
      <c r="R271" s="58"/>
      <c r="S271" s="58"/>
      <c r="T271" s="58">
        <v>30</v>
      </c>
      <c r="U271" s="58"/>
      <c r="V271" s="58"/>
      <c r="W271" s="58"/>
      <c r="X271" s="31" t="s">
        <v>117</v>
      </c>
      <c r="Y271" s="31" t="s">
        <v>118</v>
      </c>
      <c r="Z271" s="31" t="s">
        <v>137</v>
      </c>
      <c r="AA271" s="31" t="s">
        <v>137</v>
      </c>
      <c r="AB271" s="31" t="s">
        <v>118</v>
      </c>
      <c r="AC271" s="31" t="s">
        <v>137</v>
      </c>
      <c r="AD271" s="31">
        <v>112</v>
      </c>
      <c r="AE271" s="31">
        <v>310</v>
      </c>
      <c r="AF271" s="31">
        <v>310</v>
      </c>
      <c r="AG271" s="31" t="s">
        <v>615</v>
      </c>
      <c r="AH271" s="31" t="s">
        <v>1092</v>
      </c>
      <c r="AI271" s="31" t="s">
        <v>986</v>
      </c>
      <c r="AJ271" s="31"/>
      <c r="AK271" s="31"/>
      <c r="AL271" s="31"/>
      <c r="AM271" s="31"/>
      <c r="AN271" s="31" t="s">
        <v>137</v>
      </c>
      <c r="AO271" s="31" t="s">
        <v>930</v>
      </c>
    </row>
    <row r="272" ht="35.1" customHeight="1" spans="1:41">
      <c r="A272" s="30" t="s">
        <v>27</v>
      </c>
      <c r="B272" s="31"/>
      <c r="C272" s="31"/>
      <c r="D272" s="31"/>
      <c r="E272" s="31"/>
      <c r="F272" s="31"/>
      <c r="G272" s="31"/>
      <c r="H272" s="31"/>
      <c r="I272" s="30"/>
      <c r="J272" s="31">
        <f>SUM(J273:J277)</f>
        <v>3598.68</v>
      </c>
      <c r="K272" s="31">
        <f t="shared" ref="K272:W272" si="7">SUM(K273:K277)</f>
        <v>0</v>
      </c>
      <c r="L272" s="31">
        <f t="shared" si="7"/>
        <v>0</v>
      </c>
      <c r="M272" s="31">
        <f t="shared" si="7"/>
        <v>0</v>
      </c>
      <c r="N272" s="31">
        <f t="shared" si="7"/>
        <v>0</v>
      </c>
      <c r="O272" s="31">
        <f t="shared" si="7"/>
        <v>0</v>
      </c>
      <c r="P272" s="31">
        <f t="shared" si="7"/>
        <v>3598.68</v>
      </c>
      <c r="Q272" s="31">
        <f t="shared" si="7"/>
        <v>0</v>
      </c>
      <c r="R272" s="31">
        <f t="shared" si="7"/>
        <v>0</v>
      </c>
      <c r="S272" s="31">
        <f t="shared" si="7"/>
        <v>0</v>
      </c>
      <c r="T272" s="31">
        <f t="shared" si="7"/>
        <v>0</v>
      </c>
      <c r="U272" s="31">
        <f t="shared" si="7"/>
        <v>0</v>
      </c>
      <c r="V272" s="31">
        <f t="shared" si="7"/>
        <v>0</v>
      </c>
      <c r="W272" s="31">
        <f t="shared" si="7"/>
        <v>0</v>
      </c>
      <c r="X272" s="31"/>
      <c r="Y272" s="31"/>
      <c r="Z272" s="31"/>
      <c r="AA272" s="31"/>
      <c r="AB272" s="31"/>
      <c r="AC272" s="31"/>
      <c r="AD272" s="31"/>
      <c r="AE272" s="31"/>
      <c r="AF272" s="31"/>
      <c r="AG272" s="31"/>
      <c r="AH272" s="31"/>
      <c r="AI272" s="31"/>
      <c r="AJ272" s="31"/>
      <c r="AK272" s="31"/>
      <c r="AL272" s="31"/>
      <c r="AM272" s="31"/>
      <c r="AN272" s="31"/>
      <c r="AO272" s="31"/>
    </row>
    <row r="273" s="2" customFormat="1" ht="149" customHeight="1" spans="1:41">
      <c r="A273" s="30"/>
      <c r="B273" s="33" t="s">
        <v>1093</v>
      </c>
      <c r="C273" s="33" t="s">
        <v>1094</v>
      </c>
      <c r="D273" s="33" t="s">
        <v>1095</v>
      </c>
      <c r="E273" s="33" t="s">
        <v>1096</v>
      </c>
      <c r="F273" s="33" t="s">
        <v>116</v>
      </c>
      <c r="G273" s="76" t="s">
        <v>868</v>
      </c>
      <c r="H273" s="31" t="s">
        <v>869</v>
      </c>
      <c r="I273" s="31" t="s">
        <v>870</v>
      </c>
      <c r="J273" s="54">
        <v>2700</v>
      </c>
      <c r="K273" s="33"/>
      <c r="L273" s="33"/>
      <c r="M273" s="33"/>
      <c r="N273" s="33"/>
      <c r="O273" s="54"/>
      <c r="P273" s="31">
        <v>2700</v>
      </c>
      <c r="Q273" s="31"/>
      <c r="R273" s="31"/>
      <c r="S273" s="31"/>
      <c r="T273" s="31"/>
      <c r="U273" s="31"/>
      <c r="V273" s="31"/>
      <c r="W273" s="31"/>
      <c r="X273" s="31" t="s">
        <v>117</v>
      </c>
      <c r="Y273" s="31" t="s">
        <v>118</v>
      </c>
      <c r="Z273" s="31" t="s">
        <v>118</v>
      </c>
      <c r="AA273" s="31" t="s">
        <v>118</v>
      </c>
      <c r="AB273" s="31" t="s">
        <v>137</v>
      </c>
      <c r="AC273" s="31" t="s">
        <v>137</v>
      </c>
      <c r="AD273" s="31">
        <v>1756</v>
      </c>
      <c r="AE273" s="31">
        <v>5948</v>
      </c>
      <c r="AF273" s="31">
        <v>13182</v>
      </c>
      <c r="AG273" s="31" t="s">
        <v>1097</v>
      </c>
      <c r="AH273" s="31" t="s">
        <v>1098</v>
      </c>
      <c r="AI273" s="31"/>
      <c r="AJ273" s="31"/>
      <c r="AK273" s="31"/>
      <c r="AL273" s="31"/>
      <c r="AM273" s="31"/>
      <c r="AN273" s="31"/>
      <c r="AO273" s="31"/>
    </row>
    <row r="274" s="2" customFormat="1" ht="78" customHeight="1" spans="1:41">
      <c r="A274" s="30"/>
      <c r="B274" s="33" t="s">
        <v>1099</v>
      </c>
      <c r="C274" s="33" t="s">
        <v>1100</v>
      </c>
      <c r="D274" s="33" t="s">
        <v>268</v>
      </c>
      <c r="E274" s="33" t="s">
        <v>1101</v>
      </c>
      <c r="F274" s="33" t="s">
        <v>116</v>
      </c>
      <c r="G274" s="76" t="s">
        <v>1102</v>
      </c>
      <c r="H274" s="31" t="s">
        <v>869</v>
      </c>
      <c r="I274" s="31" t="s">
        <v>870</v>
      </c>
      <c r="J274" s="54">
        <v>120</v>
      </c>
      <c r="K274" s="33"/>
      <c r="L274" s="33"/>
      <c r="M274" s="33"/>
      <c r="N274" s="33"/>
      <c r="O274" s="54"/>
      <c r="P274" s="31">
        <v>120</v>
      </c>
      <c r="Q274" s="31"/>
      <c r="R274" s="31"/>
      <c r="S274" s="31"/>
      <c r="T274" s="31"/>
      <c r="U274" s="31"/>
      <c r="V274" s="31"/>
      <c r="W274" s="31"/>
      <c r="X274" s="31" t="s">
        <v>136</v>
      </c>
      <c r="Y274" s="31" t="s">
        <v>118</v>
      </c>
      <c r="Z274" s="31" t="s">
        <v>118</v>
      </c>
      <c r="AA274" s="31" t="s">
        <v>118</v>
      </c>
      <c r="AB274" s="31" t="s">
        <v>137</v>
      </c>
      <c r="AC274" s="31" t="s">
        <v>137</v>
      </c>
      <c r="AD274" s="31">
        <v>3825</v>
      </c>
      <c r="AE274" s="31">
        <v>12788</v>
      </c>
      <c r="AF274" s="31">
        <v>44065</v>
      </c>
      <c r="AG274" s="31" t="s">
        <v>1103</v>
      </c>
      <c r="AH274" s="31" t="s">
        <v>1104</v>
      </c>
      <c r="AI274" s="31"/>
      <c r="AJ274" s="31"/>
      <c r="AK274" s="31"/>
      <c r="AL274" s="31"/>
      <c r="AM274" s="31"/>
      <c r="AN274" s="31"/>
      <c r="AO274" s="31"/>
    </row>
    <row r="275" s="2" customFormat="1" ht="82" customHeight="1" spans="1:41">
      <c r="A275" s="30"/>
      <c r="B275" s="33" t="s">
        <v>1105</v>
      </c>
      <c r="C275" s="33" t="s">
        <v>1106</v>
      </c>
      <c r="D275" s="33" t="s">
        <v>707</v>
      </c>
      <c r="E275" s="33" t="s">
        <v>1107</v>
      </c>
      <c r="F275" s="33" t="s">
        <v>116</v>
      </c>
      <c r="G275" s="76" t="s">
        <v>1102</v>
      </c>
      <c r="H275" s="31" t="s">
        <v>869</v>
      </c>
      <c r="I275" s="31" t="s">
        <v>870</v>
      </c>
      <c r="J275" s="33">
        <v>90</v>
      </c>
      <c r="K275" s="33"/>
      <c r="L275" s="33"/>
      <c r="M275" s="33"/>
      <c r="N275" s="33"/>
      <c r="O275" s="33"/>
      <c r="P275" s="31">
        <v>90</v>
      </c>
      <c r="Q275" s="31"/>
      <c r="R275" s="31"/>
      <c r="S275" s="31"/>
      <c r="T275" s="31"/>
      <c r="U275" s="31"/>
      <c r="V275" s="31"/>
      <c r="W275" s="31"/>
      <c r="X275" s="31" t="s">
        <v>136</v>
      </c>
      <c r="Y275" s="31" t="s">
        <v>118</v>
      </c>
      <c r="Z275" s="31" t="s">
        <v>118</v>
      </c>
      <c r="AA275" s="31" t="s">
        <v>118</v>
      </c>
      <c r="AB275" s="31" t="s">
        <v>137</v>
      </c>
      <c r="AC275" s="31" t="s">
        <v>137</v>
      </c>
      <c r="AD275" s="31">
        <v>102</v>
      </c>
      <c r="AE275" s="31">
        <v>286</v>
      </c>
      <c r="AF275" s="31">
        <v>338</v>
      </c>
      <c r="AG275" s="31" t="s">
        <v>1097</v>
      </c>
      <c r="AH275" s="31" t="s">
        <v>1108</v>
      </c>
      <c r="AI275" s="31"/>
      <c r="AJ275" s="31"/>
      <c r="AK275" s="31"/>
      <c r="AL275" s="31"/>
      <c r="AM275" s="31"/>
      <c r="AN275" s="31"/>
      <c r="AO275" s="31"/>
    </row>
    <row r="276" s="2" customFormat="1" ht="167" customHeight="1" spans="1:41">
      <c r="A276" s="30"/>
      <c r="B276" s="33" t="s">
        <v>1109</v>
      </c>
      <c r="C276" s="33" t="s">
        <v>1110</v>
      </c>
      <c r="D276" s="33" t="s">
        <v>1111</v>
      </c>
      <c r="E276" s="33" t="s">
        <v>1112</v>
      </c>
      <c r="F276" s="33" t="s">
        <v>116</v>
      </c>
      <c r="G276" s="31" t="s">
        <v>868</v>
      </c>
      <c r="H276" s="31" t="s">
        <v>869</v>
      </c>
      <c r="I276" s="31" t="s">
        <v>870</v>
      </c>
      <c r="J276" s="33">
        <v>408.68</v>
      </c>
      <c r="K276" s="33"/>
      <c r="L276" s="33"/>
      <c r="M276" s="33"/>
      <c r="N276" s="33"/>
      <c r="O276" s="33"/>
      <c r="P276" s="31">
        <v>408.68</v>
      </c>
      <c r="Q276" s="31"/>
      <c r="R276" s="31"/>
      <c r="S276" s="31"/>
      <c r="T276" s="31"/>
      <c r="U276" s="31"/>
      <c r="V276" s="31"/>
      <c r="W276" s="31"/>
      <c r="X276" s="31" t="s">
        <v>136</v>
      </c>
      <c r="Y276" s="31" t="s">
        <v>118</v>
      </c>
      <c r="Z276" s="31" t="s">
        <v>137</v>
      </c>
      <c r="AA276" s="31" t="s">
        <v>137</v>
      </c>
      <c r="AB276" s="31" t="s">
        <v>137</v>
      </c>
      <c r="AC276" s="31" t="s">
        <v>137</v>
      </c>
      <c r="AD276" s="31" t="s">
        <v>1113</v>
      </c>
      <c r="AE276" s="31"/>
      <c r="AF276" s="31">
        <v>113</v>
      </c>
      <c r="AG276" s="31" t="s">
        <v>1114</v>
      </c>
      <c r="AH276" s="31" t="s">
        <v>1115</v>
      </c>
      <c r="AI276" s="31"/>
      <c r="AJ276" s="31"/>
      <c r="AK276" s="31"/>
      <c r="AL276" s="31"/>
      <c r="AM276" s="31"/>
      <c r="AN276" s="31"/>
      <c r="AO276" s="31"/>
    </row>
    <row r="277" s="2" customFormat="1" ht="70" customHeight="1" spans="1:41">
      <c r="A277" s="30"/>
      <c r="B277" s="31" t="s">
        <v>1116</v>
      </c>
      <c r="C277" s="31" t="s">
        <v>1117</v>
      </c>
      <c r="D277" s="31" t="s">
        <v>1118</v>
      </c>
      <c r="E277" s="31" t="s">
        <v>1119</v>
      </c>
      <c r="F277" s="31" t="s">
        <v>116</v>
      </c>
      <c r="G277" s="31" t="s">
        <v>868</v>
      </c>
      <c r="H277" s="31" t="s">
        <v>869</v>
      </c>
      <c r="I277" s="31" t="s">
        <v>870</v>
      </c>
      <c r="J277" s="31">
        <v>280</v>
      </c>
      <c r="K277" s="31"/>
      <c r="L277" s="31"/>
      <c r="M277" s="31"/>
      <c r="N277" s="31"/>
      <c r="O277" s="31"/>
      <c r="P277" s="31">
        <v>280</v>
      </c>
      <c r="Q277" s="31"/>
      <c r="R277" s="31"/>
      <c r="S277" s="31"/>
      <c r="T277" s="31"/>
      <c r="U277" s="31"/>
      <c r="V277" s="31"/>
      <c r="W277" s="31"/>
      <c r="X277" s="31" t="s">
        <v>136</v>
      </c>
      <c r="Y277" s="31" t="s">
        <v>118</v>
      </c>
      <c r="Z277" s="31" t="s">
        <v>118</v>
      </c>
      <c r="AA277" s="31" t="s">
        <v>137</v>
      </c>
      <c r="AB277" s="31" t="s">
        <v>137</v>
      </c>
      <c r="AC277" s="31" t="s">
        <v>137</v>
      </c>
      <c r="AD277" s="31">
        <v>123</v>
      </c>
      <c r="AE277" s="31">
        <v>308</v>
      </c>
      <c r="AF277" s="31">
        <v>458</v>
      </c>
      <c r="AG277" s="31" t="s">
        <v>871</v>
      </c>
      <c r="AH277" s="31" t="s">
        <v>1120</v>
      </c>
      <c r="AI277" s="31"/>
      <c r="AJ277" s="31"/>
      <c r="AK277" s="31"/>
      <c r="AL277" s="31"/>
      <c r="AM277" s="31"/>
      <c r="AN277" s="31"/>
      <c r="AO277" s="31"/>
    </row>
    <row r="278" ht="35.1" customHeight="1" spans="1:41">
      <c r="A278" s="30" t="s">
        <v>28</v>
      </c>
      <c r="B278" s="31"/>
      <c r="C278" s="31"/>
      <c r="D278" s="31"/>
      <c r="E278" s="31"/>
      <c r="F278" s="31"/>
      <c r="G278" s="31"/>
      <c r="H278" s="31"/>
      <c r="I278" s="30"/>
      <c r="J278" s="31">
        <v>150</v>
      </c>
      <c r="K278" s="31"/>
      <c r="L278" s="31"/>
      <c r="M278" s="31"/>
      <c r="N278" s="31"/>
      <c r="O278" s="31"/>
      <c r="P278" s="31">
        <v>150</v>
      </c>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row>
    <row r="279" s="2" customFormat="1" ht="84" customHeight="1" spans="1:41">
      <c r="A279" s="30"/>
      <c r="B279" s="33" t="s">
        <v>1121</v>
      </c>
      <c r="C279" s="33" t="s">
        <v>1122</v>
      </c>
      <c r="D279" s="33" t="s">
        <v>1123</v>
      </c>
      <c r="E279" s="33" t="s">
        <v>1124</v>
      </c>
      <c r="F279" s="33" t="s">
        <v>116</v>
      </c>
      <c r="G279" s="76" t="s">
        <v>1102</v>
      </c>
      <c r="H279" s="33" t="s">
        <v>869</v>
      </c>
      <c r="I279" s="33" t="s">
        <v>870</v>
      </c>
      <c r="J279" s="33">
        <v>150</v>
      </c>
      <c r="K279" s="33"/>
      <c r="L279" s="33"/>
      <c r="M279" s="33"/>
      <c r="N279" s="33"/>
      <c r="O279" s="33"/>
      <c r="P279" s="31">
        <v>150</v>
      </c>
      <c r="Q279" s="31"/>
      <c r="R279" s="31"/>
      <c r="S279" s="31"/>
      <c r="T279" s="31"/>
      <c r="U279" s="31"/>
      <c r="V279" s="31"/>
      <c r="W279" s="31"/>
      <c r="X279" s="31" t="s">
        <v>136</v>
      </c>
      <c r="Y279" s="31" t="s">
        <v>118</v>
      </c>
      <c r="Z279" s="31" t="s">
        <v>137</v>
      </c>
      <c r="AA279" s="31" t="s">
        <v>137</v>
      </c>
      <c r="AB279" s="31" t="s">
        <v>137</v>
      </c>
      <c r="AC279" s="31" t="s">
        <v>137</v>
      </c>
      <c r="AD279" s="31">
        <v>89</v>
      </c>
      <c r="AE279" s="31">
        <v>215</v>
      </c>
      <c r="AF279" s="31">
        <v>341</v>
      </c>
      <c r="AG279" s="31" t="s">
        <v>889</v>
      </c>
      <c r="AH279" s="31" t="s">
        <v>1125</v>
      </c>
      <c r="AI279" s="31"/>
      <c r="AJ279" s="31"/>
      <c r="AK279" s="31"/>
      <c r="AL279" s="31"/>
      <c r="AM279" s="31"/>
      <c r="AN279" s="31"/>
      <c r="AO279" s="31"/>
    </row>
    <row r="280" ht="35.1" customHeight="1" spans="1:41">
      <c r="A280" s="29" t="s">
        <v>29</v>
      </c>
      <c r="B280" s="29"/>
      <c r="C280" s="29"/>
      <c r="D280" s="29"/>
      <c r="E280" s="29"/>
      <c r="F280" s="29"/>
      <c r="G280" s="29"/>
      <c r="H280" s="29"/>
      <c r="I280" s="80"/>
      <c r="J280" s="29">
        <f>J281+J282+J285+J290</f>
        <v>281.59185</v>
      </c>
      <c r="K280" s="29">
        <f t="shared" ref="K280:W280" si="8">K281+K282+K285+K290</f>
        <v>158.8642</v>
      </c>
      <c r="L280" s="29">
        <f t="shared" si="8"/>
        <v>158.8642</v>
      </c>
      <c r="M280" s="29">
        <f t="shared" si="8"/>
        <v>0</v>
      </c>
      <c r="N280" s="29">
        <f t="shared" si="8"/>
        <v>0</v>
      </c>
      <c r="O280" s="29">
        <f t="shared" si="8"/>
        <v>0</v>
      </c>
      <c r="P280" s="29">
        <f t="shared" si="8"/>
        <v>92.72765</v>
      </c>
      <c r="Q280" s="29">
        <f t="shared" si="8"/>
        <v>0</v>
      </c>
      <c r="R280" s="29">
        <f t="shared" si="8"/>
        <v>0</v>
      </c>
      <c r="S280" s="29">
        <f t="shared" si="8"/>
        <v>0</v>
      </c>
      <c r="T280" s="29">
        <f t="shared" si="8"/>
        <v>20</v>
      </c>
      <c r="U280" s="29">
        <f t="shared" si="8"/>
        <v>0</v>
      </c>
      <c r="V280" s="29">
        <f t="shared" si="8"/>
        <v>0</v>
      </c>
      <c r="W280" s="29">
        <f t="shared" si="8"/>
        <v>10</v>
      </c>
      <c r="X280" s="29"/>
      <c r="Y280" s="29"/>
      <c r="Z280" s="29"/>
      <c r="AA280" s="29"/>
      <c r="AB280" s="29"/>
      <c r="AC280" s="29"/>
      <c r="AD280" s="29"/>
      <c r="AE280" s="29"/>
      <c r="AF280" s="29"/>
      <c r="AG280" s="29"/>
      <c r="AH280" s="29"/>
      <c r="AI280" s="29"/>
      <c r="AJ280" s="29"/>
      <c r="AK280" s="29"/>
      <c r="AL280" s="29"/>
      <c r="AM280" s="29"/>
      <c r="AN280" s="29"/>
      <c r="AO280" s="29"/>
    </row>
    <row r="281" s="5" customFormat="1" ht="69" customHeight="1" spans="1:41">
      <c r="A281" s="56" t="s">
        <v>30</v>
      </c>
      <c r="B281" s="33" t="s">
        <v>1126</v>
      </c>
      <c r="C281" s="33" t="s">
        <v>1127</v>
      </c>
      <c r="D281" s="33" t="s">
        <v>1128</v>
      </c>
      <c r="E281" s="33" t="s">
        <v>1129</v>
      </c>
      <c r="F281" s="33" t="s">
        <v>116</v>
      </c>
      <c r="G281" s="33" t="s">
        <v>1130</v>
      </c>
      <c r="H281" s="33" t="s">
        <v>1131</v>
      </c>
      <c r="I281" s="33">
        <v>4341063</v>
      </c>
      <c r="J281" s="33">
        <v>5.48165</v>
      </c>
      <c r="K281" s="33"/>
      <c r="L281" s="33"/>
      <c r="M281" s="33"/>
      <c r="N281" s="33"/>
      <c r="O281" s="33"/>
      <c r="P281" s="33">
        <v>5.48165</v>
      </c>
      <c r="Q281" s="33"/>
      <c r="R281" s="33"/>
      <c r="S281" s="33"/>
      <c r="T281" s="33"/>
      <c r="U281" s="33"/>
      <c r="V281" s="33"/>
      <c r="W281" s="33"/>
      <c r="X281" s="33" t="s">
        <v>117</v>
      </c>
      <c r="Y281" s="33" t="s">
        <v>118</v>
      </c>
      <c r="Z281" s="33" t="s">
        <v>137</v>
      </c>
      <c r="AA281" s="33" t="s">
        <v>137</v>
      </c>
      <c r="AB281" s="33" t="s">
        <v>137</v>
      </c>
      <c r="AC281" s="33" t="s">
        <v>137</v>
      </c>
      <c r="AD281" s="33">
        <v>133</v>
      </c>
      <c r="AE281" s="33">
        <v>164</v>
      </c>
      <c r="AF281" s="33">
        <v>563</v>
      </c>
      <c r="AG281" s="33" t="s">
        <v>1132</v>
      </c>
      <c r="AH281" s="33" t="s">
        <v>1133</v>
      </c>
      <c r="AI281" s="33"/>
      <c r="AJ281" s="33"/>
      <c r="AK281" s="33"/>
      <c r="AL281" s="33"/>
      <c r="AM281" s="33"/>
      <c r="AN281" s="33"/>
      <c r="AO281" s="33"/>
    </row>
    <row r="282" s="5" customFormat="1" ht="41" customHeight="1" spans="1:41">
      <c r="A282" s="56" t="s">
        <v>31</v>
      </c>
      <c r="B282" s="33" t="s">
        <v>119</v>
      </c>
      <c r="C282" s="33"/>
      <c r="D282" s="33"/>
      <c r="E282" s="33"/>
      <c r="F282" s="33"/>
      <c r="G282" s="33"/>
      <c r="H282" s="33"/>
      <c r="I282" s="33"/>
      <c r="J282" s="33">
        <f>SUM(J283:J284)</f>
        <v>31.35</v>
      </c>
      <c r="K282" s="33">
        <f t="shared" ref="K282:W282" si="9">SUM(K283:K284)</f>
        <v>0</v>
      </c>
      <c r="L282" s="33">
        <f t="shared" si="9"/>
        <v>0</v>
      </c>
      <c r="M282" s="33">
        <f t="shared" si="9"/>
        <v>0</v>
      </c>
      <c r="N282" s="33">
        <f t="shared" si="9"/>
        <v>0</v>
      </c>
      <c r="O282" s="33">
        <f t="shared" si="9"/>
        <v>0</v>
      </c>
      <c r="P282" s="33">
        <f t="shared" si="9"/>
        <v>31.35</v>
      </c>
      <c r="Q282" s="33">
        <f t="shared" si="9"/>
        <v>0</v>
      </c>
      <c r="R282" s="33">
        <f t="shared" si="9"/>
        <v>0</v>
      </c>
      <c r="S282" s="33">
        <f t="shared" si="9"/>
        <v>0</v>
      </c>
      <c r="T282" s="33">
        <f t="shared" si="9"/>
        <v>0</v>
      </c>
      <c r="U282" s="33">
        <f t="shared" si="9"/>
        <v>0</v>
      </c>
      <c r="V282" s="33">
        <f t="shared" si="9"/>
        <v>0</v>
      </c>
      <c r="W282" s="33">
        <f t="shared" si="9"/>
        <v>0</v>
      </c>
      <c r="X282" s="33"/>
      <c r="Y282" s="33"/>
      <c r="Z282" s="33"/>
      <c r="AA282" s="33"/>
      <c r="AB282" s="33"/>
      <c r="AC282" s="33"/>
      <c r="AD282" s="33"/>
      <c r="AE282" s="33"/>
      <c r="AF282" s="33"/>
      <c r="AG282" s="33"/>
      <c r="AH282" s="33"/>
      <c r="AI282" s="33"/>
      <c r="AJ282" s="33"/>
      <c r="AK282" s="33"/>
      <c r="AL282" s="33"/>
      <c r="AM282" s="33"/>
      <c r="AN282" s="33"/>
      <c r="AO282" s="33"/>
    </row>
    <row r="283" s="5" customFormat="1" ht="76" customHeight="1" spans="1:41">
      <c r="A283" s="77"/>
      <c r="B283" s="33" t="s">
        <v>1134</v>
      </c>
      <c r="C283" s="33" t="s">
        <v>1135</v>
      </c>
      <c r="D283" s="33" t="s">
        <v>1128</v>
      </c>
      <c r="E283" s="33" t="s">
        <v>1129</v>
      </c>
      <c r="F283" s="33" t="s">
        <v>116</v>
      </c>
      <c r="G283" s="33" t="s">
        <v>1136</v>
      </c>
      <c r="H283" s="33" t="s">
        <v>1137</v>
      </c>
      <c r="I283" s="33">
        <v>4343613</v>
      </c>
      <c r="J283" s="33">
        <v>19.5</v>
      </c>
      <c r="K283" s="33"/>
      <c r="L283" s="33"/>
      <c r="M283" s="33"/>
      <c r="N283" s="33"/>
      <c r="O283" s="33"/>
      <c r="P283" s="33">
        <v>19.5</v>
      </c>
      <c r="Q283" s="33"/>
      <c r="R283" s="33"/>
      <c r="S283" s="33"/>
      <c r="T283" s="33"/>
      <c r="U283" s="33"/>
      <c r="V283" s="33"/>
      <c r="W283" s="33"/>
      <c r="X283" s="33" t="s">
        <v>117</v>
      </c>
      <c r="Y283" s="33" t="s">
        <v>118</v>
      </c>
      <c r="Z283" s="33" t="s">
        <v>137</v>
      </c>
      <c r="AA283" s="33" t="s">
        <v>137</v>
      </c>
      <c r="AB283" s="33" t="s">
        <v>137</v>
      </c>
      <c r="AC283" s="33" t="s">
        <v>137</v>
      </c>
      <c r="AD283" s="33">
        <v>63</v>
      </c>
      <c r="AE283" s="33">
        <v>65</v>
      </c>
      <c r="AF283" s="33">
        <v>253</v>
      </c>
      <c r="AG283" s="33" t="s">
        <v>1138</v>
      </c>
      <c r="AH283" s="33" t="s">
        <v>1139</v>
      </c>
      <c r="AI283" s="33"/>
      <c r="AJ283" s="33"/>
      <c r="AK283" s="33"/>
      <c r="AL283" s="33"/>
      <c r="AM283" s="33"/>
      <c r="AN283" s="33"/>
      <c r="AO283" s="33"/>
    </row>
    <row r="284" s="5" customFormat="1" ht="76" customHeight="1" spans="1:41">
      <c r="A284" s="77"/>
      <c r="B284" s="33" t="s">
        <v>1140</v>
      </c>
      <c r="C284" s="33" t="s">
        <v>1141</v>
      </c>
      <c r="D284" s="33" t="s">
        <v>1128</v>
      </c>
      <c r="E284" s="33" t="s">
        <v>1129</v>
      </c>
      <c r="F284" s="33" t="s">
        <v>116</v>
      </c>
      <c r="G284" s="33" t="s">
        <v>1136</v>
      </c>
      <c r="H284" s="33" t="s">
        <v>1137</v>
      </c>
      <c r="I284" s="33">
        <v>4343614</v>
      </c>
      <c r="J284" s="33">
        <v>11.85</v>
      </c>
      <c r="K284" s="33"/>
      <c r="L284" s="33"/>
      <c r="M284" s="33"/>
      <c r="N284" s="33"/>
      <c r="O284" s="33"/>
      <c r="P284" s="33">
        <v>11.85</v>
      </c>
      <c r="Q284" s="33"/>
      <c r="R284" s="33"/>
      <c r="S284" s="33"/>
      <c r="T284" s="33"/>
      <c r="U284" s="33"/>
      <c r="V284" s="33"/>
      <c r="W284" s="33"/>
      <c r="X284" s="33" t="s">
        <v>117</v>
      </c>
      <c r="Y284" s="33" t="s">
        <v>118</v>
      </c>
      <c r="Z284" s="33" t="s">
        <v>137</v>
      </c>
      <c r="AA284" s="33" t="s">
        <v>137</v>
      </c>
      <c r="AB284" s="33" t="s">
        <v>137</v>
      </c>
      <c r="AC284" s="33" t="s">
        <v>137</v>
      </c>
      <c r="AD284" s="33">
        <v>179</v>
      </c>
      <c r="AE284" s="33">
        <v>237</v>
      </c>
      <c r="AF284" s="33">
        <v>706</v>
      </c>
      <c r="AG284" s="33" t="s">
        <v>1141</v>
      </c>
      <c r="AH284" s="33" t="s">
        <v>1142</v>
      </c>
      <c r="AI284" s="33"/>
      <c r="AJ284" s="33"/>
      <c r="AK284" s="33"/>
      <c r="AL284" s="33"/>
      <c r="AM284" s="33"/>
      <c r="AN284" s="33"/>
      <c r="AO284" s="33"/>
    </row>
    <row r="285" s="5" customFormat="1" ht="34" customHeight="1" spans="1:41">
      <c r="A285" s="56" t="s">
        <v>32</v>
      </c>
      <c r="B285" s="33" t="s">
        <v>119</v>
      </c>
      <c r="C285" s="33"/>
      <c r="D285" s="33"/>
      <c r="E285" s="33"/>
      <c r="F285" s="33"/>
      <c r="G285" s="33"/>
      <c r="H285" s="33"/>
      <c r="I285" s="33"/>
      <c r="J285" s="33">
        <f>SUM(J286:J289)</f>
        <v>178.7602</v>
      </c>
      <c r="K285" s="33">
        <f t="shared" ref="K285:W285" si="10">SUM(K286:K289)</f>
        <v>122.8642</v>
      </c>
      <c r="L285" s="33">
        <f t="shared" si="10"/>
        <v>122.8642</v>
      </c>
      <c r="M285" s="33">
        <f t="shared" si="10"/>
        <v>0</v>
      </c>
      <c r="N285" s="33">
        <f t="shared" si="10"/>
        <v>0</v>
      </c>
      <c r="O285" s="33">
        <f t="shared" si="10"/>
        <v>0</v>
      </c>
      <c r="P285" s="33">
        <f t="shared" si="10"/>
        <v>55.896</v>
      </c>
      <c r="Q285" s="33">
        <f t="shared" si="10"/>
        <v>0</v>
      </c>
      <c r="R285" s="33">
        <f t="shared" si="10"/>
        <v>0</v>
      </c>
      <c r="S285" s="33">
        <f t="shared" si="10"/>
        <v>0</v>
      </c>
      <c r="T285" s="33">
        <f t="shared" si="10"/>
        <v>0</v>
      </c>
      <c r="U285" s="33">
        <f t="shared" si="10"/>
        <v>0</v>
      </c>
      <c r="V285" s="33">
        <f t="shared" si="10"/>
        <v>0</v>
      </c>
      <c r="W285" s="33">
        <f t="shared" si="10"/>
        <v>0</v>
      </c>
      <c r="X285" s="33"/>
      <c r="Y285" s="33"/>
      <c r="Z285" s="33"/>
      <c r="AA285" s="33"/>
      <c r="AB285" s="33"/>
      <c r="AC285" s="33"/>
      <c r="AD285" s="33"/>
      <c r="AE285" s="33"/>
      <c r="AF285" s="33"/>
      <c r="AG285" s="33"/>
      <c r="AH285" s="33"/>
      <c r="AI285" s="33"/>
      <c r="AJ285" s="33"/>
      <c r="AK285" s="33"/>
      <c r="AL285" s="33"/>
      <c r="AM285" s="33"/>
      <c r="AN285" s="33"/>
      <c r="AO285" s="33"/>
    </row>
    <row r="286" s="5" customFormat="1" ht="57" customHeight="1" spans="1:41">
      <c r="A286" s="77"/>
      <c r="B286" s="33" t="s">
        <v>1143</v>
      </c>
      <c r="C286" s="33" t="s">
        <v>1144</v>
      </c>
      <c r="D286" s="33" t="s">
        <v>1128</v>
      </c>
      <c r="E286" s="33" t="s">
        <v>1129</v>
      </c>
      <c r="F286" s="33" t="s">
        <v>116</v>
      </c>
      <c r="G286" s="33" t="s">
        <v>1136</v>
      </c>
      <c r="H286" s="33" t="s">
        <v>1137</v>
      </c>
      <c r="I286" s="33">
        <v>4343614</v>
      </c>
      <c r="J286" s="33">
        <v>55.896</v>
      </c>
      <c r="K286" s="33"/>
      <c r="L286" s="33"/>
      <c r="M286" s="33"/>
      <c r="N286" s="33"/>
      <c r="O286" s="33"/>
      <c r="P286" s="33">
        <v>55.896</v>
      </c>
      <c r="Q286" s="33"/>
      <c r="R286" s="33"/>
      <c r="S286" s="33"/>
      <c r="T286" s="33"/>
      <c r="U286" s="33"/>
      <c r="V286" s="33"/>
      <c r="W286" s="33"/>
      <c r="X286" s="33" t="s">
        <v>117</v>
      </c>
      <c r="Y286" s="33" t="s">
        <v>118</v>
      </c>
      <c r="Z286" s="33" t="s">
        <v>137</v>
      </c>
      <c r="AA286" s="33" t="s">
        <v>137</v>
      </c>
      <c r="AB286" s="33" t="s">
        <v>137</v>
      </c>
      <c r="AC286" s="33" t="s">
        <v>137</v>
      </c>
      <c r="AD286" s="33">
        <v>571</v>
      </c>
      <c r="AE286" s="33">
        <v>677</v>
      </c>
      <c r="AF286" s="33">
        <v>2297</v>
      </c>
      <c r="AG286" s="33" t="s">
        <v>1145</v>
      </c>
      <c r="AH286" s="33" t="s">
        <v>1146</v>
      </c>
      <c r="AI286" s="33" t="s">
        <v>1147</v>
      </c>
      <c r="AJ286" s="33"/>
      <c r="AK286" s="33"/>
      <c r="AL286" s="33"/>
      <c r="AM286" s="33"/>
      <c r="AN286" s="33"/>
      <c r="AO286" s="33"/>
    </row>
    <row r="287" s="4" customFormat="1" ht="50" customHeight="1" spans="1:41">
      <c r="A287" s="77"/>
      <c r="B287" s="56" t="s">
        <v>1148</v>
      </c>
      <c r="C287" s="33" t="s">
        <v>1149</v>
      </c>
      <c r="D287" s="33" t="s">
        <v>1128</v>
      </c>
      <c r="E287" s="33" t="s">
        <v>1129</v>
      </c>
      <c r="F287" s="33" t="s">
        <v>116</v>
      </c>
      <c r="G287" s="33" t="s">
        <v>145</v>
      </c>
      <c r="H287" s="33" t="s">
        <v>1150</v>
      </c>
      <c r="I287" s="33">
        <v>15829571858</v>
      </c>
      <c r="J287" s="33">
        <v>30</v>
      </c>
      <c r="K287" s="33">
        <v>30</v>
      </c>
      <c r="L287" s="33">
        <v>30</v>
      </c>
      <c r="M287" s="33"/>
      <c r="N287" s="33"/>
      <c r="O287" s="33"/>
      <c r="P287" s="33"/>
      <c r="Q287" s="33"/>
      <c r="R287" s="33"/>
      <c r="S287" s="33"/>
      <c r="T287" s="33"/>
      <c r="U287" s="33"/>
      <c r="V287" s="33"/>
      <c r="W287" s="33"/>
      <c r="X287" s="33" t="s">
        <v>117</v>
      </c>
      <c r="Y287" s="33" t="s">
        <v>118</v>
      </c>
      <c r="Z287" s="33" t="s">
        <v>137</v>
      </c>
      <c r="AA287" s="33" t="s">
        <v>137</v>
      </c>
      <c r="AB287" s="33" t="s">
        <v>137</v>
      </c>
      <c r="AC287" s="33" t="s">
        <v>137</v>
      </c>
      <c r="AD287" s="33">
        <v>202</v>
      </c>
      <c r="AE287" s="33">
        <v>202</v>
      </c>
      <c r="AF287" s="33">
        <v>202</v>
      </c>
      <c r="AG287" s="33" t="s">
        <v>1151</v>
      </c>
      <c r="AH287" s="33" t="s">
        <v>1152</v>
      </c>
      <c r="AI287" s="33" t="s">
        <v>1153</v>
      </c>
      <c r="AJ287" s="33"/>
      <c r="AK287" s="33"/>
      <c r="AL287" s="33"/>
      <c r="AM287" s="33"/>
      <c r="AN287" s="33"/>
      <c r="AO287" s="33"/>
    </row>
    <row r="288" s="4" customFormat="1" ht="89" customHeight="1" spans="1:41">
      <c r="A288" s="77"/>
      <c r="B288" s="56" t="s">
        <v>1154</v>
      </c>
      <c r="C288" s="33" t="s">
        <v>1155</v>
      </c>
      <c r="D288" s="33" t="s">
        <v>1128</v>
      </c>
      <c r="E288" s="33" t="s">
        <v>1129</v>
      </c>
      <c r="F288" s="33" t="s">
        <v>116</v>
      </c>
      <c r="G288" s="33" t="s">
        <v>145</v>
      </c>
      <c r="H288" s="33" t="s">
        <v>1150</v>
      </c>
      <c r="I288" s="33">
        <v>15829571858</v>
      </c>
      <c r="J288" s="33">
        <v>34</v>
      </c>
      <c r="K288" s="33">
        <v>34</v>
      </c>
      <c r="L288" s="33">
        <v>34</v>
      </c>
      <c r="M288" s="33"/>
      <c r="N288" s="33"/>
      <c r="O288" s="33"/>
      <c r="P288" s="33"/>
      <c r="Q288" s="33"/>
      <c r="R288" s="33"/>
      <c r="S288" s="33"/>
      <c r="T288" s="33"/>
      <c r="U288" s="33"/>
      <c r="V288" s="33"/>
      <c r="W288" s="33"/>
      <c r="X288" s="33" t="s">
        <v>117</v>
      </c>
      <c r="Y288" s="33" t="s">
        <v>118</v>
      </c>
      <c r="Z288" s="33" t="s">
        <v>137</v>
      </c>
      <c r="AA288" s="33" t="s">
        <v>137</v>
      </c>
      <c r="AB288" s="33" t="s">
        <v>137</v>
      </c>
      <c r="AC288" s="33" t="s">
        <v>137</v>
      </c>
      <c r="AD288" s="33">
        <v>322</v>
      </c>
      <c r="AE288" s="33">
        <v>322</v>
      </c>
      <c r="AF288" s="33">
        <v>322</v>
      </c>
      <c r="AG288" s="33" t="s">
        <v>1156</v>
      </c>
      <c r="AH288" s="33" t="s">
        <v>1157</v>
      </c>
      <c r="AI288" s="33" t="s">
        <v>1153</v>
      </c>
      <c r="AJ288" s="33"/>
      <c r="AK288" s="33"/>
      <c r="AL288" s="33"/>
      <c r="AM288" s="33"/>
      <c r="AN288" s="33"/>
      <c r="AO288" s="33"/>
    </row>
    <row r="289" s="4" customFormat="1" ht="58" customHeight="1" spans="1:41">
      <c r="A289" s="77"/>
      <c r="B289" s="56" t="s">
        <v>1148</v>
      </c>
      <c r="C289" s="33" t="s">
        <v>1158</v>
      </c>
      <c r="D289" s="33" t="s">
        <v>1128</v>
      </c>
      <c r="E289" s="33" t="s">
        <v>1129</v>
      </c>
      <c r="F289" s="33" t="s">
        <v>135</v>
      </c>
      <c r="G289" s="33" t="s">
        <v>145</v>
      </c>
      <c r="H289" s="33" t="s">
        <v>1150</v>
      </c>
      <c r="I289" s="33">
        <v>15829571859</v>
      </c>
      <c r="J289" s="33">
        <v>58.8642</v>
      </c>
      <c r="K289" s="33">
        <v>58.8642</v>
      </c>
      <c r="L289" s="33">
        <v>58.8642</v>
      </c>
      <c r="M289" s="33"/>
      <c r="N289" s="33"/>
      <c r="O289" s="33"/>
      <c r="P289" s="33"/>
      <c r="Q289" s="33"/>
      <c r="R289" s="33"/>
      <c r="S289" s="33"/>
      <c r="T289" s="33"/>
      <c r="U289" s="33"/>
      <c r="V289" s="33"/>
      <c r="W289" s="33"/>
      <c r="X289" s="33" t="s">
        <v>117</v>
      </c>
      <c r="Y289" s="33" t="s">
        <v>118</v>
      </c>
      <c r="Z289" s="33" t="s">
        <v>137</v>
      </c>
      <c r="AA289" s="33" t="s">
        <v>137</v>
      </c>
      <c r="AB289" s="33" t="s">
        <v>137</v>
      </c>
      <c r="AC289" s="33" t="s">
        <v>137</v>
      </c>
      <c r="AD289" s="33">
        <v>103</v>
      </c>
      <c r="AE289" s="33">
        <v>103</v>
      </c>
      <c r="AF289" s="33">
        <v>103</v>
      </c>
      <c r="AG289" s="33" t="s">
        <v>1159</v>
      </c>
      <c r="AH289" s="33" t="s">
        <v>1160</v>
      </c>
      <c r="AI289" s="33" t="s">
        <v>1161</v>
      </c>
      <c r="AJ289" s="33"/>
      <c r="AK289" s="33"/>
      <c r="AL289" s="33"/>
      <c r="AM289" s="33"/>
      <c r="AN289" s="33"/>
      <c r="AO289" s="33"/>
    </row>
    <row r="290" ht="35.1" customHeight="1" spans="1:41">
      <c r="A290" s="30" t="s">
        <v>33</v>
      </c>
      <c r="B290" s="31" t="s">
        <v>119</v>
      </c>
      <c r="C290" s="31"/>
      <c r="D290" s="31"/>
      <c r="E290" s="31"/>
      <c r="F290" s="31"/>
      <c r="G290" s="31"/>
      <c r="H290" s="31"/>
      <c r="I290" s="30"/>
      <c r="J290" s="31">
        <f>SUM(J291:J292)</f>
        <v>66</v>
      </c>
      <c r="K290" s="31">
        <f t="shared" ref="K290:W290" si="11">SUM(K291:K292)</f>
        <v>36</v>
      </c>
      <c r="L290" s="31">
        <f t="shared" si="11"/>
        <v>36</v>
      </c>
      <c r="M290" s="31">
        <f t="shared" si="11"/>
        <v>0</v>
      </c>
      <c r="N290" s="31">
        <f t="shared" si="11"/>
        <v>0</v>
      </c>
      <c r="O290" s="31">
        <f t="shared" si="11"/>
        <v>0</v>
      </c>
      <c r="P290" s="31">
        <f t="shared" si="11"/>
        <v>0</v>
      </c>
      <c r="Q290" s="31">
        <f t="shared" si="11"/>
        <v>0</v>
      </c>
      <c r="R290" s="31">
        <f t="shared" si="11"/>
        <v>0</v>
      </c>
      <c r="S290" s="31">
        <f t="shared" si="11"/>
        <v>0</v>
      </c>
      <c r="T290" s="31">
        <f t="shared" si="11"/>
        <v>20</v>
      </c>
      <c r="U290" s="31">
        <f t="shared" si="11"/>
        <v>0</v>
      </c>
      <c r="V290" s="31">
        <f t="shared" si="11"/>
        <v>0</v>
      </c>
      <c r="W290" s="31">
        <f t="shared" si="11"/>
        <v>10</v>
      </c>
      <c r="X290" s="31"/>
      <c r="Y290" s="31"/>
      <c r="Z290" s="31"/>
      <c r="AA290" s="31"/>
      <c r="AB290" s="31"/>
      <c r="AC290" s="31"/>
      <c r="AD290" s="31"/>
      <c r="AE290" s="31"/>
      <c r="AF290" s="31"/>
      <c r="AG290" s="31"/>
      <c r="AH290" s="31"/>
      <c r="AI290" s="31"/>
      <c r="AJ290" s="31"/>
      <c r="AK290" s="31"/>
      <c r="AL290" s="31"/>
      <c r="AM290" s="31"/>
      <c r="AN290" s="31"/>
      <c r="AO290" s="31"/>
    </row>
    <row r="291" s="4" customFormat="1" ht="90" customHeight="1" spans="1:41">
      <c r="A291" s="56" t="s">
        <v>34</v>
      </c>
      <c r="B291" s="56" t="s">
        <v>1162</v>
      </c>
      <c r="C291" s="33" t="s">
        <v>1163</v>
      </c>
      <c r="D291" s="33" t="s">
        <v>1128</v>
      </c>
      <c r="E291" s="33" t="s">
        <v>1129</v>
      </c>
      <c r="F291" s="33" t="s">
        <v>116</v>
      </c>
      <c r="G291" s="33" t="s">
        <v>145</v>
      </c>
      <c r="H291" s="33" t="s">
        <v>1150</v>
      </c>
      <c r="I291" s="33">
        <v>15829571858</v>
      </c>
      <c r="J291" s="33">
        <v>36</v>
      </c>
      <c r="K291" s="33">
        <v>36</v>
      </c>
      <c r="L291" s="33">
        <v>36</v>
      </c>
      <c r="M291" s="33"/>
      <c r="N291" s="33"/>
      <c r="O291" s="33"/>
      <c r="P291" s="33"/>
      <c r="Q291" s="33"/>
      <c r="R291" s="33"/>
      <c r="S291" s="33"/>
      <c r="T291" s="33"/>
      <c r="U291" s="33"/>
      <c r="V291" s="33"/>
      <c r="W291" s="33"/>
      <c r="X291" s="33" t="s">
        <v>117</v>
      </c>
      <c r="Y291" s="33" t="s">
        <v>118</v>
      </c>
      <c r="Z291" s="33" t="s">
        <v>137</v>
      </c>
      <c r="AA291" s="33" t="s">
        <v>137</v>
      </c>
      <c r="AB291" s="33" t="s">
        <v>137</v>
      </c>
      <c r="AC291" s="33" t="s">
        <v>137</v>
      </c>
      <c r="AD291" s="33">
        <v>3740</v>
      </c>
      <c r="AE291" s="33">
        <v>3740</v>
      </c>
      <c r="AF291" s="33">
        <v>3740</v>
      </c>
      <c r="AG291" s="33" t="s">
        <v>1164</v>
      </c>
      <c r="AH291" s="33" t="s">
        <v>1165</v>
      </c>
      <c r="AI291" s="33" t="s">
        <v>1153</v>
      </c>
      <c r="AJ291" s="33"/>
      <c r="AK291" s="33"/>
      <c r="AL291" s="33"/>
      <c r="AM291" s="33"/>
      <c r="AN291" s="33"/>
      <c r="AO291" s="33"/>
    </row>
    <row r="292" s="13" customFormat="1" ht="82" customHeight="1" spans="1:41">
      <c r="A292" s="43" t="s">
        <v>1166</v>
      </c>
      <c r="B292" s="63" t="s">
        <v>1167</v>
      </c>
      <c r="C292" s="64" t="s">
        <v>1168</v>
      </c>
      <c r="D292" s="31" t="s">
        <v>1169</v>
      </c>
      <c r="E292" s="31" t="s">
        <v>1170</v>
      </c>
      <c r="F292" s="31" t="s">
        <v>116</v>
      </c>
      <c r="G292" s="31" t="s">
        <v>1171</v>
      </c>
      <c r="H292" s="31" t="s">
        <v>1172</v>
      </c>
      <c r="I292" s="67">
        <v>18992461569</v>
      </c>
      <c r="J292" s="58">
        <v>30</v>
      </c>
      <c r="K292" s="31"/>
      <c r="L292" s="31"/>
      <c r="M292" s="31"/>
      <c r="N292" s="31"/>
      <c r="O292" s="31"/>
      <c r="P292" s="31"/>
      <c r="Q292" s="31"/>
      <c r="R292" s="31"/>
      <c r="S292" s="31"/>
      <c r="T292" s="31">
        <v>20</v>
      </c>
      <c r="U292" s="31"/>
      <c r="V292" s="31"/>
      <c r="W292" s="57">
        <v>10</v>
      </c>
      <c r="X292" s="31"/>
      <c r="Y292" s="31" t="s">
        <v>118</v>
      </c>
      <c r="Z292" s="31" t="s">
        <v>137</v>
      </c>
      <c r="AA292" s="31" t="s">
        <v>137</v>
      </c>
      <c r="AB292" s="31" t="s">
        <v>118</v>
      </c>
      <c r="AC292" s="31" t="s">
        <v>137</v>
      </c>
      <c r="AD292" s="31"/>
      <c r="AE292" s="31"/>
      <c r="AF292" s="31"/>
      <c r="AG292" s="31"/>
      <c r="AH292" s="32"/>
      <c r="AI292" s="31" t="s">
        <v>934</v>
      </c>
      <c r="AJ292" s="31"/>
      <c r="AK292" s="31"/>
      <c r="AL292" s="31"/>
      <c r="AM292" s="31"/>
      <c r="AN292" s="31" t="s">
        <v>137</v>
      </c>
      <c r="AO292" s="31" t="s">
        <v>930</v>
      </c>
    </row>
    <row r="293" ht="35.1" customHeight="1" spans="1:41">
      <c r="A293" s="29" t="s">
        <v>35</v>
      </c>
      <c r="B293" s="29" t="s">
        <v>7</v>
      </c>
      <c r="C293" s="29"/>
      <c r="D293" s="29"/>
      <c r="E293" s="29"/>
      <c r="F293" s="29"/>
      <c r="G293" s="29"/>
      <c r="H293" s="29"/>
      <c r="I293" s="80"/>
      <c r="J293" s="29">
        <f>J294+J308</f>
        <v>7576.25</v>
      </c>
      <c r="K293" s="29">
        <f t="shared" ref="K293:W293" si="12">K294+K308</f>
        <v>0</v>
      </c>
      <c r="L293" s="29">
        <f t="shared" si="12"/>
        <v>0</v>
      </c>
      <c r="M293" s="29">
        <f t="shared" si="12"/>
        <v>0</v>
      </c>
      <c r="N293" s="29">
        <f t="shared" si="12"/>
        <v>0</v>
      </c>
      <c r="O293" s="29">
        <f t="shared" si="12"/>
        <v>0</v>
      </c>
      <c r="P293" s="29">
        <f t="shared" si="12"/>
        <v>0</v>
      </c>
      <c r="Q293" s="29">
        <f t="shared" si="12"/>
        <v>0</v>
      </c>
      <c r="R293" s="29">
        <f t="shared" si="12"/>
        <v>7177.5</v>
      </c>
      <c r="S293" s="29">
        <f t="shared" si="12"/>
        <v>0</v>
      </c>
      <c r="T293" s="29">
        <f t="shared" si="12"/>
        <v>0</v>
      </c>
      <c r="U293" s="29">
        <f t="shared" si="12"/>
        <v>0</v>
      </c>
      <c r="V293" s="29">
        <f t="shared" si="12"/>
        <v>0</v>
      </c>
      <c r="W293" s="29">
        <f t="shared" si="12"/>
        <v>398.75</v>
      </c>
      <c r="X293" s="29"/>
      <c r="Y293" s="29"/>
      <c r="Z293" s="29"/>
      <c r="AA293" s="29"/>
      <c r="AB293" s="29"/>
      <c r="AC293" s="29"/>
      <c r="AD293" s="29"/>
      <c r="AE293" s="29"/>
      <c r="AF293" s="29"/>
      <c r="AG293" s="29"/>
      <c r="AH293" s="29"/>
      <c r="AI293" s="29"/>
      <c r="AJ293" s="29"/>
      <c r="AK293" s="29"/>
      <c r="AL293" s="29"/>
      <c r="AM293" s="29"/>
      <c r="AN293" s="29"/>
      <c r="AO293" s="29"/>
    </row>
    <row r="294" s="3" customFormat="1" ht="73" customHeight="1" spans="1:41">
      <c r="A294" s="30" t="s">
        <v>36</v>
      </c>
      <c r="B294" s="31" t="s">
        <v>119</v>
      </c>
      <c r="C294" s="33"/>
      <c r="D294" s="31"/>
      <c r="E294" s="31"/>
      <c r="F294" s="31"/>
      <c r="G294" s="31"/>
      <c r="H294" s="31"/>
      <c r="I294" s="30"/>
      <c r="J294" s="31">
        <f t="shared" ref="J294:J307" si="13">R294+W294</f>
        <v>7576.25</v>
      </c>
      <c r="K294" s="31"/>
      <c r="L294" s="31"/>
      <c r="M294" s="31"/>
      <c r="N294" s="31"/>
      <c r="O294" s="31"/>
      <c r="P294" s="31"/>
      <c r="Q294" s="31"/>
      <c r="R294" s="31">
        <f t="shared" ref="R294:R307" si="14">AF294*4.5</f>
        <v>7177.5</v>
      </c>
      <c r="S294" s="31"/>
      <c r="T294" s="31"/>
      <c r="U294" s="31"/>
      <c r="V294" s="31"/>
      <c r="W294" s="31">
        <f t="shared" ref="W294:W307" si="15">AF294*0.25</f>
        <v>398.75</v>
      </c>
      <c r="X294" s="31" t="s">
        <v>117</v>
      </c>
      <c r="Y294" s="31" t="s">
        <v>118</v>
      </c>
      <c r="Z294" s="31" t="s">
        <v>137</v>
      </c>
      <c r="AA294" s="31" t="s">
        <v>118</v>
      </c>
      <c r="AB294" s="31" t="s">
        <v>137</v>
      </c>
      <c r="AC294" s="31" t="s">
        <v>118</v>
      </c>
      <c r="AD294" s="31">
        <v>618</v>
      </c>
      <c r="AE294" s="31">
        <v>1595</v>
      </c>
      <c r="AF294" s="31">
        <v>1595</v>
      </c>
      <c r="AG294" s="31" t="s">
        <v>1173</v>
      </c>
      <c r="AH294" s="31" t="s">
        <v>1174</v>
      </c>
      <c r="AI294" s="31"/>
      <c r="AJ294" s="31"/>
      <c r="AK294" s="31"/>
      <c r="AL294" s="31"/>
      <c r="AM294" s="31"/>
      <c r="AN294" s="31"/>
      <c r="AO294" s="31"/>
    </row>
    <row r="295" s="3" customFormat="1" ht="123" customHeight="1" spans="1:41">
      <c r="A295" s="30"/>
      <c r="B295" s="62" t="s">
        <v>1175</v>
      </c>
      <c r="C295" s="33" t="s">
        <v>1176</v>
      </c>
      <c r="D295" s="31" t="s">
        <v>143</v>
      </c>
      <c r="E295" s="31" t="s">
        <v>182</v>
      </c>
      <c r="F295" s="31" t="s">
        <v>116</v>
      </c>
      <c r="G295" s="31" t="s">
        <v>1177</v>
      </c>
      <c r="H295" s="31" t="s">
        <v>1178</v>
      </c>
      <c r="I295" s="30">
        <v>13991567167</v>
      </c>
      <c r="J295" s="31">
        <f t="shared" si="13"/>
        <v>213.75</v>
      </c>
      <c r="K295" s="31"/>
      <c r="L295" s="31"/>
      <c r="M295" s="31"/>
      <c r="N295" s="31"/>
      <c r="O295" s="31"/>
      <c r="P295" s="31"/>
      <c r="Q295" s="31"/>
      <c r="R295" s="31">
        <f t="shared" si="14"/>
        <v>202.5</v>
      </c>
      <c r="S295" s="31"/>
      <c r="T295" s="31"/>
      <c r="U295" s="31"/>
      <c r="V295" s="31"/>
      <c r="W295" s="31">
        <f t="shared" si="15"/>
        <v>11.25</v>
      </c>
      <c r="X295" s="31" t="s">
        <v>117</v>
      </c>
      <c r="Y295" s="31" t="s">
        <v>118</v>
      </c>
      <c r="Z295" s="31" t="s">
        <v>137</v>
      </c>
      <c r="AA295" s="31" t="s">
        <v>118</v>
      </c>
      <c r="AB295" s="31" t="s">
        <v>137</v>
      </c>
      <c r="AC295" s="31" t="s">
        <v>118</v>
      </c>
      <c r="AD295" s="31">
        <v>25</v>
      </c>
      <c r="AE295" s="31">
        <v>45</v>
      </c>
      <c r="AF295" s="31">
        <v>45</v>
      </c>
      <c r="AG295" s="31" t="s">
        <v>1173</v>
      </c>
      <c r="AH295" s="31" t="s">
        <v>1179</v>
      </c>
      <c r="AI295" s="31"/>
      <c r="AJ295" s="31"/>
      <c r="AK295" s="31"/>
      <c r="AL295" s="31"/>
      <c r="AM295" s="31"/>
      <c r="AN295" s="31"/>
      <c r="AO295" s="31"/>
    </row>
    <row r="296" s="3" customFormat="1" ht="123" customHeight="1" spans="1:41">
      <c r="A296" s="30"/>
      <c r="B296" s="62" t="s">
        <v>1180</v>
      </c>
      <c r="C296" s="33" t="s">
        <v>1181</v>
      </c>
      <c r="D296" s="31" t="s">
        <v>143</v>
      </c>
      <c r="E296" s="31" t="s">
        <v>156</v>
      </c>
      <c r="F296" s="31" t="s">
        <v>116</v>
      </c>
      <c r="G296" s="31" t="s">
        <v>1177</v>
      </c>
      <c r="H296" s="31" t="s">
        <v>1178</v>
      </c>
      <c r="I296" s="30" t="s">
        <v>1182</v>
      </c>
      <c r="J296" s="31">
        <f t="shared" si="13"/>
        <v>57</v>
      </c>
      <c r="K296" s="31"/>
      <c r="L296" s="31"/>
      <c r="M296" s="31"/>
      <c r="N296" s="31"/>
      <c r="O296" s="31"/>
      <c r="P296" s="31"/>
      <c r="Q296" s="31"/>
      <c r="R296" s="31">
        <f t="shared" si="14"/>
        <v>54</v>
      </c>
      <c r="S296" s="31"/>
      <c r="T296" s="31"/>
      <c r="U296" s="31"/>
      <c r="V296" s="31"/>
      <c r="W296" s="31">
        <f t="shared" si="15"/>
        <v>3</v>
      </c>
      <c r="X296" s="31" t="s">
        <v>117</v>
      </c>
      <c r="Y296" s="31" t="s">
        <v>118</v>
      </c>
      <c r="Z296" s="31" t="s">
        <v>137</v>
      </c>
      <c r="AA296" s="31" t="s">
        <v>118</v>
      </c>
      <c r="AB296" s="31" t="s">
        <v>137</v>
      </c>
      <c r="AC296" s="31" t="s">
        <v>118</v>
      </c>
      <c r="AD296" s="31">
        <v>6</v>
      </c>
      <c r="AE296" s="31">
        <v>12</v>
      </c>
      <c r="AF296" s="31">
        <v>12</v>
      </c>
      <c r="AG296" s="31" t="s">
        <v>1173</v>
      </c>
      <c r="AH296" s="31" t="s">
        <v>1183</v>
      </c>
      <c r="AI296" s="31"/>
      <c r="AJ296" s="31"/>
      <c r="AK296" s="31"/>
      <c r="AL296" s="31"/>
      <c r="AM296" s="31"/>
      <c r="AN296" s="31"/>
      <c r="AO296" s="31"/>
    </row>
    <row r="297" s="3" customFormat="1" ht="123" customHeight="1" spans="1:41">
      <c r="A297" s="30"/>
      <c r="B297" s="62" t="s">
        <v>1184</v>
      </c>
      <c r="C297" s="33" t="s">
        <v>1185</v>
      </c>
      <c r="D297" s="31" t="s">
        <v>268</v>
      </c>
      <c r="E297" s="31" t="s">
        <v>310</v>
      </c>
      <c r="F297" s="31" t="s">
        <v>116</v>
      </c>
      <c r="G297" s="31" t="s">
        <v>1177</v>
      </c>
      <c r="H297" s="31" t="s">
        <v>1186</v>
      </c>
      <c r="I297" s="30" t="s">
        <v>1187</v>
      </c>
      <c r="J297" s="31">
        <f t="shared" si="13"/>
        <v>4545.75</v>
      </c>
      <c r="K297" s="31"/>
      <c r="L297" s="31"/>
      <c r="M297" s="31"/>
      <c r="N297" s="31"/>
      <c r="O297" s="31"/>
      <c r="P297" s="31"/>
      <c r="Q297" s="31"/>
      <c r="R297" s="31">
        <f t="shared" si="14"/>
        <v>4306.5</v>
      </c>
      <c r="S297" s="31"/>
      <c r="T297" s="31"/>
      <c r="U297" s="31"/>
      <c r="V297" s="31"/>
      <c r="W297" s="31">
        <f t="shared" si="15"/>
        <v>239.25</v>
      </c>
      <c r="X297" s="31" t="s">
        <v>117</v>
      </c>
      <c r="Y297" s="31" t="s">
        <v>118</v>
      </c>
      <c r="Z297" s="31" t="s">
        <v>137</v>
      </c>
      <c r="AA297" s="31" t="s">
        <v>118</v>
      </c>
      <c r="AB297" s="31" t="s">
        <v>137</v>
      </c>
      <c r="AC297" s="31" t="s">
        <v>118</v>
      </c>
      <c r="AD297" s="31">
        <v>267</v>
      </c>
      <c r="AE297" s="31">
        <v>957</v>
      </c>
      <c r="AF297" s="31">
        <v>957</v>
      </c>
      <c r="AG297" s="31" t="s">
        <v>1173</v>
      </c>
      <c r="AH297" s="31" t="s">
        <v>1188</v>
      </c>
      <c r="AI297" s="31"/>
      <c r="AJ297" s="31"/>
      <c r="AK297" s="31"/>
      <c r="AL297" s="31"/>
      <c r="AM297" s="31"/>
      <c r="AN297" s="31"/>
      <c r="AO297" s="31"/>
    </row>
    <row r="298" s="3" customFormat="1" ht="123" customHeight="1" spans="1:41">
      <c r="A298" s="30"/>
      <c r="B298" s="62" t="s">
        <v>1189</v>
      </c>
      <c r="C298" s="33" t="s">
        <v>1190</v>
      </c>
      <c r="D298" s="31" t="s">
        <v>436</v>
      </c>
      <c r="E298" s="31" t="s">
        <v>454</v>
      </c>
      <c r="F298" s="31" t="s">
        <v>116</v>
      </c>
      <c r="G298" s="31" t="s">
        <v>1177</v>
      </c>
      <c r="H298" s="31" t="s">
        <v>1191</v>
      </c>
      <c r="I298" s="30" t="s">
        <v>1192</v>
      </c>
      <c r="J298" s="31">
        <f t="shared" si="13"/>
        <v>251.75</v>
      </c>
      <c r="K298" s="31"/>
      <c r="L298" s="31"/>
      <c r="M298" s="31"/>
      <c r="N298" s="31"/>
      <c r="O298" s="31"/>
      <c r="P298" s="31"/>
      <c r="Q298" s="31"/>
      <c r="R298" s="31">
        <f t="shared" si="14"/>
        <v>238.5</v>
      </c>
      <c r="S298" s="31"/>
      <c r="T298" s="31"/>
      <c r="U298" s="31"/>
      <c r="V298" s="31"/>
      <c r="W298" s="31">
        <f t="shared" si="15"/>
        <v>13.25</v>
      </c>
      <c r="X298" s="31" t="s">
        <v>117</v>
      </c>
      <c r="Y298" s="31" t="s">
        <v>118</v>
      </c>
      <c r="Z298" s="31" t="s">
        <v>137</v>
      </c>
      <c r="AA298" s="31" t="s">
        <v>118</v>
      </c>
      <c r="AB298" s="31" t="s">
        <v>137</v>
      </c>
      <c r="AC298" s="31" t="s">
        <v>118</v>
      </c>
      <c r="AD298" s="31">
        <v>28</v>
      </c>
      <c r="AE298" s="31">
        <v>53</v>
      </c>
      <c r="AF298" s="31">
        <v>53</v>
      </c>
      <c r="AG298" s="31" t="s">
        <v>1173</v>
      </c>
      <c r="AH298" s="31" t="s">
        <v>1193</v>
      </c>
      <c r="AI298" s="31"/>
      <c r="AJ298" s="31"/>
      <c r="AK298" s="31"/>
      <c r="AL298" s="31"/>
      <c r="AM298" s="31"/>
      <c r="AN298" s="31"/>
      <c r="AO298" s="31"/>
    </row>
    <row r="299" s="3" customFormat="1" ht="123" customHeight="1" spans="1:41">
      <c r="A299" s="30"/>
      <c r="B299" s="62" t="s">
        <v>1194</v>
      </c>
      <c r="C299" s="33" t="s">
        <v>1195</v>
      </c>
      <c r="D299" s="31" t="s">
        <v>501</v>
      </c>
      <c r="E299" s="31" t="s">
        <v>1196</v>
      </c>
      <c r="F299" s="31" t="s">
        <v>116</v>
      </c>
      <c r="G299" s="31" t="s">
        <v>1177</v>
      </c>
      <c r="H299" s="31" t="s">
        <v>1197</v>
      </c>
      <c r="I299" s="30" t="s">
        <v>1198</v>
      </c>
      <c r="J299" s="31">
        <f t="shared" si="13"/>
        <v>418</v>
      </c>
      <c r="K299" s="31"/>
      <c r="L299" s="31"/>
      <c r="M299" s="31"/>
      <c r="N299" s="31"/>
      <c r="O299" s="31"/>
      <c r="P299" s="31"/>
      <c r="Q299" s="31"/>
      <c r="R299" s="31">
        <f t="shared" si="14"/>
        <v>396</v>
      </c>
      <c r="S299" s="31"/>
      <c r="T299" s="31"/>
      <c r="U299" s="31"/>
      <c r="V299" s="31"/>
      <c r="W299" s="31">
        <f t="shared" si="15"/>
        <v>22</v>
      </c>
      <c r="X299" s="31" t="s">
        <v>117</v>
      </c>
      <c r="Y299" s="31" t="s">
        <v>118</v>
      </c>
      <c r="Z299" s="31" t="s">
        <v>137</v>
      </c>
      <c r="AA299" s="31" t="s">
        <v>118</v>
      </c>
      <c r="AB299" s="31" t="s">
        <v>137</v>
      </c>
      <c r="AC299" s="31" t="s">
        <v>118</v>
      </c>
      <c r="AD299" s="31">
        <v>46</v>
      </c>
      <c r="AE299" s="31">
        <v>88</v>
      </c>
      <c r="AF299" s="31">
        <v>88</v>
      </c>
      <c r="AG299" s="31" t="s">
        <v>1173</v>
      </c>
      <c r="AH299" s="31" t="s">
        <v>1199</v>
      </c>
      <c r="AI299" s="31"/>
      <c r="AJ299" s="31"/>
      <c r="AK299" s="31"/>
      <c r="AL299" s="31"/>
      <c r="AM299" s="31"/>
      <c r="AN299" s="31"/>
      <c r="AO299" s="31"/>
    </row>
    <row r="300" s="3" customFormat="1" ht="123" customHeight="1" spans="1:41">
      <c r="A300" s="30"/>
      <c r="B300" s="62" t="s">
        <v>1200</v>
      </c>
      <c r="C300" s="33" t="s">
        <v>1201</v>
      </c>
      <c r="D300" s="31" t="s">
        <v>612</v>
      </c>
      <c r="E300" s="31" t="s">
        <v>651</v>
      </c>
      <c r="F300" s="31" t="s">
        <v>116</v>
      </c>
      <c r="G300" s="31" t="s">
        <v>1177</v>
      </c>
      <c r="H300" s="31" t="s">
        <v>1202</v>
      </c>
      <c r="I300" s="30" t="s">
        <v>1203</v>
      </c>
      <c r="J300" s="31">
        <f t="shared" si="13"/>
        <v>142.5</v>
      </c>
      <c r="K300" s="31"/>
      <c r="L300" s="31"/>
      <c r="M300" s="31"/>
      <c r="N300" s="31"/>
      <c r="O300" s="31"/>
      <c r="P300" s="31"/>
      <c r="Q300" s="31"/>
      <c r="R300" s="31">
        <f t="shared" si="14"/>
        <v>135</v>
      </c>
      <c r="S300" s="31"/>
      <c r="T300" s="31"/>
      <c r="U300" s="31"/>
      <c r="V300" s="31"/>
      <c r="W300" s="31">
        <f t="shared" si="15"/>
        <v>7.5</v>
      </c>
      <c r="X300" s="31" t="s">
        <v>117</v>
      </c>
      <c r="Y300" s="31" t="s">
        <v>118</v>
      </c>
      <c r="Z300" s="31" t="s">
        <v>137</v>
      </c>
      <c r="AA300" s="31" t="s">
        <v>118</v>
      </c>
      <c r="AB300" s="31" t="s">
        <v>137</v>
      </c>
      <c r="AC300" s="31" t="s">
        <v>118</v>
      </c>
      <c r="AD300" s="31">
        <v>18</v>
      </c>
      <c r="AE300" s="31">
        <v>30</v>
      </c>
      <c r="AF300" s="31">
        <v>30</v>
      </c>
      <c r="AG300" s="31" t="s">
        <v>1173</v>
      </c>
      <c r="AH300" s="31" t="s">
        <v>1204</v>
      </c>
      <c r="AI300" s="31"/>
      <c r="AJ300" s="31"/>
      <c r="AK300" s="31"/>
      <c r="AL300" s="31"/>
      <c r="AM300" s="31"/>
      <c r="AN300" s="31"/>
      <c r="AO300" s="31"/>
    </row>
    <row r="301" s="3" customFormat="1" ht="123" customHeight="1" spans="1:41">
      <c r="A301" s="30"/>
      <c r="B301" s="62" t="s">
        <v>1205</v>
      </c>
      <c r="C301" s="33" t="s">
        <v>1206</v>
      </c>
      <c r="D301" s="31" t="s">
        <v>787</v>
      </c>
      <c r="E301" s="31" t="s">
        <v>1020</v>
      </c>
      <c r="F301" s="31" t="s">
        <v>116</v>
      </c>
      <c r="G301" s="31" t="s">
        <v>1177</v>
      </c>
      <c r="H301" s="31" t="s">
        <v>1207</v>
      </c>
      <c r="I301" s="30" t="s">
        <v>1208</v>
      </c>
      <c r="J301" s="31">
        <f t="shared" si="13"/>
        <v>456</v>
      </c>
      <c r="K301" s="31"/>
      <c r="L301" s="31"/>
      <c r="M301" s="31"/>
      <c r="N301" s="31"/>
      <c r="O301" s="31"/>
      <c r="P301" s="31"/>
      <c r="Q301" s="31"/>
      <c r="R301" s="31">
        <f t="shared" si="14"/>
        <v>432</v>
      </c>
      <c r="S301" s="31"/>
      <c r="T301" s="31"/>
      <c r="U301" s="31"/>
      <c r="V301" s="31"/>
      <c r="W301" s="31">
        <f t="shared" si="15"/>
        <v>24</v>
      </c>
      <c r="X301" s="31" t="s">
        <v>117</v>
      </c>
      <c r="Y301" s="31" t="s">
        <v>118</v>
      </c>
      <c r="Z301" s="31" t="s">
        <v>137</v>
      </c>
      <c r="AA301" s="31" t="s">
        <v>118</v>
      </c>
      <c r="AB301" s="31" t="s">
        <v>137</v>
      </c>
      <c r="AC301" s="31" t="s">
        <v>118</v>
      </c>
      <c r="AD301" s="31">
        <v>52</v>
      </c>
      <c r="AE301" s="31">
        <v>96</v>
      </c>
      <c r="AF301" s="31">
        <v>96</v>
      </c>
      <c r="AG301" s="31" t="s">
        <v>1173</v>
      </c>
      <c r="AH301" s="31" t="s">
        <v>1209</v>
      </c>
      <c r="AI301" s="31"/>
      <c r="AJ301" s="31"/>
      <c r="AK301" s="31"/>
      <c r="AL301" s="31"/>
      <c r="AM301" s="31"/>
      <c r="AN301" s="31"/>
      <c r="AO301" s="31"/>
    </row>
    <row r="302" s="3" customFormat="1" ht="123" customHeight="1" spans="1:41">
      <c r="A302" s="30"/>
      <c r="B302" s="62" t="s">
        <v>1210</v>
      </c>
      <c r="C302" s="33" t="s">
        <v>1211</v>
      </c>
      <c r="D302" s="31" t="s">
        <v>707</v>
      </c>
      <c r="E302" s="31" t="s">
        <v>715</v>
      </c>
      <c r="F302" s="31" t="s">
        <v>116</v>
      </c>
      <c r="G302" s="31" t="s">
        <v>1177</v>
      </c>
      <c r="H302" s="31" t="s">
        <v>1212</v>
      </c>
      <c r="I302" s="30" t="s">
        <v>1213</v>
      </c>
      <c r="J302" s="31">
        <f t="shared" si="13"/>
        <v>90.25</v>
      </c>
      <c r="K302" s="31"/>
      <c r="L302" s="31"/>
      <c r="M302" s="31"/>
      <c r="N302" s="31"/>
      <c r="O302" s="31"/>
      <c r="P302" s="31"/>
      <c r="Q302" s="31"/>
      <c r="R302" s="31">
        <f t="shared" si="14"/>
        <v>85.5</v>
      </c>
      <c r="S302" s="31"/>
      <c r="T302" s="31"/>
      <c r="U302" s="31"/>
      <c r="V302" s="31"/>
      <c r="W302" s="31">
        <f t="shared" si="15"/>
        <v>4.75</v>
      </c>
      <c r="X302" s="31" t="s">
        <v>117</v>
      </c>
      <c r="Y302" s="31" t="s">
        <v>118</v>
      </c>
      <c r="Z302" s="31" t="s">
        <v>137</v>
      </c>
      <c r="AA302" s="31" t="s">
        <v>118</v>
      </c>
      <c r="AB302" s="31" t="s">
        <v>137</v>
      </c>
      <c r="AC302" s="31" t="s">
        <v>118</v>
      </c>
      <c r="AD302" s="31">
        <v>10</v>
      </c>
      <c r="AE302" s="31">
        <v>19</v>
      </c>
      <c r="AF302" s="31">
        <v>19</v>
      </c>
      <c r="AG302" s="31" t="s">
        <v>1173</v>
      </c>
      <c r="AH302" s="31" t="s">
        <v>1214</v>
      </c>
      <c r="AI302" s="31"/>
      <c r="AJ302" s="31"/>
      <c r="AK302" s="31"/>
      <c r="AL302" s="31"/>
      <c r="AM302" s="31"/>
      <c r="AN302" s="31"/>
      <c r="AO302" s="31"/>
    </row>
    <row r="303" s="3" customFormat="1" ht="123" customHeight="1" spans="1:41">
      <c r="A303" s="30"/>
      <c r="B303" s="62" t="s">
        <v>1215</v>
      </c>
      <c r="C303" s="33" t="s">
        <v>1216</v>
      </c>
      <c r="D303" s="31" t="s">
        <v>707</v>
      </c>
      <c r="E303" s="31" t="s">
        <v>735</v>
      </c>
      <c r="F303" s="31" t="s">
        <v>116</v>
      </c>
      <c r="G303" s="31" t="s">
        <v>1177</v>
      </c>
      <c r="H303" s="31" t="s">
        <v>1212</v>
      </c>
      <c r="I303" s="30" t="s">
        <v>1213</v>
      </c>
      <c r="J303" s="31">
        <f t="shared" si="13"/>
        <v>57</v>
      </c>
      <c r="K303" s="31"/>
      <c r="L303" s="31"/>
      <c r="M303" s="31"/>
      <c r="N303" s="31"/>
      <c r="O303" s="31"/>
      <c r="P303" s="31"/>
      <c r="Q303" s="31"/>
      <c r="R303" s="31">
        <f t="shared" si="14"/>
        <v>54</v>
      </c>
      <c r="S303" s="31"/>
      <c r="T303" s="31"/>
      <c r="U303" s="31"/>
      <c r="V303" s="31"/>
      <c r="W303" s="31">
        <f t="shared" si="15"/>
        <v>3</v>
      </c>
      <c r="X303" s="31" t="s">
        <v>117</v>
      </c>
      <c r="Y303" s="31" t="s">
        <v>118</v>
      </c>
      <c r="Z303" s="31" t="s">
        <v>137</v>
      </c>
      <c r="AA303" s="31" t="s">
        <v>118</v>
      </c>
      <c r="AB303" s="31" t="s">
        <v>137</v>
      </c>
      <c r="AC303" s="31" t="s">
        <v>118</v>
      </c>
      <c r="AD303" s="31">
        <v>7</v>
      </c>
      <c r="AE303" s="31">
        <v>12</v>
      </c>
      <c r="AF303" s="31">
        <v>12</v>
      </c>
      <c r="AG303" s="31" t="s">
        <v>1173</v>
      </c>
      <c r="AH303" s="31" t="s">
        <v>1217</v>
      </c>
      <c r="AI303" s="31"/>
      <c r="AJ303" s="31"/>
      <c r="AK303" s="31"/>
      <c r="AL303" s="31"/>
      <c r="AM303" s="31"/>
      <c r="AN303" s="31"/>
      <c r="AO303" s="31"/>
    </row>
    <row r="304" s="3" customFormat="1" ht="123" customHeight="1" spans="1:41">
      <c r="A304" s="30"/>
      <c r="B304" s="62" t="s">
        <v>1218</v>
      </c>
      <c r="C304" s="33" t="s">
        <v>1219</v>
      </c>
      <c r="D304" s="31" t="s">
        <v>612</v>
      </c>
      <c r="E304" s="31" t="s">
        <v>647</v>
      </c>
      <c r="F304" s="31" t="s">
        <v>116</v>
      </c>
      <c r="G304" s="31" t="s">
        <v>1177</v>
      </c>
      <c r="H304" s="31" t="s">
        <v>1202</v>
      </c>
      <c r="I304" s="30" t="s">
        <v>1203</v>
      </c>
      <c r="J304" s="31">
        <f t="shared" si="13"/>
        <v>408.5</v>
      </c>
      <c r="K304" s="31"/>
      <c r="L304" s="31"/>
      <c r="M304" s="31"/>
      <c r="N304" s="31"/>
      <c r="O304" s="31"/>
      <c r="P304" s="31"/>
      <c r="Q304" s="31"/>
      <c r="R304" s="31">
        <f t="shared" si="14"/>
        <v>387</v>
      </c>
      <c r="S304" s="31"/>
      <c r="T304" s="31"/>
      <c r="U304" s="31"/>
      <c r="V304" s="31"/>
      <c r="W304" s="31">
        <f t="shared" si="15"/>
        <v>21.5</v>
      </c>
      <c r="X304" s="31" t="s">
        <v>117</v>
      </c>
      <c r="Y304" s="31" t="s">
        <v>118</v>
      </c>
      <c r="Z304" s="31" t="s">
        <v>137</v>
      </c>
      <c r="AA304" s="31" t="s">
        <v>118</v>
      </c>
      <c r="AB304" s="31" t="s">
        <v>137</v>
      </c>
      <c r="AC304" s="31" t="s">
        <v>118</v>
      </c>
      <c r="AD304" s="31">
        <v>49</v>
      </c>
      <c r="AE304" s="31">
        <v>86</v>
      </c>
      <c r="AF304" s="31">
        <v>86</v>
      </c>
      <c r="AG304" s="31" t="s">
        <v>1173</v>
      </c>
      <c r="AH304" s="31" t="s">
        <v>1220</v>
      </c>
      <c r="AI304" s="31"/>
      <c r="AJ304" s="31"/>
      <c r="AK304" s="31"/>
      <c r="AL304" s="31"/>
      <c r="AM304" s="31"/>
      <c r="AN304" s="31"/>
      <c r="AO304" s="31"/>
    </row>
    <row r="305" s="3" customFormat="1" ht="123" customHeight="1" spans="1:41">
      <c r="A305" s="30"/>
      <c r="B305" s="62" t="s">
        <v>1221</v>
      </c>
      <c r="C305" s="33" t="s">
        <v>1222</v>
      </c>
      <c r="D305" s="31" t="s">
        <v>385</v>
      </c>
      <c r="E305" s="31" t="s">
        <v>386</v>
      </c>
      <c r="F305" s="31" t="s">
        <v>116</v>
      </c>
      <c r="G305" s="31" t="s">
        <v>1177</v>
      </c>
      <c r="H305" s="31" t="s">
        <v>1223</v>
      </c>
      <c r="I305" s="30" t="s">
        <v>1224</v>
      </c>
      <c r="J305" s="31">
        <f t="shared" si="13"/>
        <v>375.25</v>
      </c>
      <c r="K305" s="31"/>
      <c r="L305" s="31"/>
      <c r="M305" s="31"/>
      <c r="N305" s="31"/>
      <c r="O305" s="31"/>
      <c r="P305" s="31"/>
      <c r="Q305" s="31"/>
      <c r="R305" s="31">
        <f t="shared" si="14"/>
        <v>355.5</v>
      </c>
      <c r="S305" s="31"/>
      <c r="T305" s="31"/>
      <c r="U305" s="31"/>
      <c r="V305" s="31"/>
      <c r="W305" s="31">
        <f t="shared" si="15"/>
        <v>19.75</v>
      </c>
      <c r="X305" s="31" t="s">
        <v>117</v>
      </c>
      <c r="Y305" s="31" t="s">
        <v>118</v>
      </c>
      <c r="Z305" s="31" t="s">
        <v>137</v>
      </c>
      <c r="AA305" s="31" t="s">
        <v>118</v>
      </c>
      <c r="AB305" s="31" t="s">
        <v>137</v>
      </c>
      <c r="AC305" s="31" t="s">
        <v>118</v>
      </c>
      <c r="AD305" s="31">
        <v>48</v>
      </c>
      <c r="AE305" s="31">
        <v>79</v>
      </c>
      <c r="AF305" s="31">
        <v>79</v>
      </c>
      <c r="AG305" s="31" t="s">
        <v>1173</v>
      </c>
      <c r="AH305" s="31" t="s">
        <v>1225</v>
      </c>
      <c r="AI305" s="31"/>
      <c r="AJ305" s="31"/>
      <c r="AK305" s="31"/>
      <c r="AL305" s="31"/>
      <c r="AM305" s="31"/>
      <c r="AN305" s="31"/>
      <c r="AO305" s="31"/>
    </row>
    <row r="306" s="3" customFormat="1" ht="123" customHeight="1" spans="1:41">
      <c r="A306" s="30"/>
      <c r="B306" s="62" t="s">
        <v>1226</v>
      </c>
      <c r="C306" s="33" t="s">
        <v>1227</v>
      </c>
      <c r="D306" s="31" t="s">
        <v>886</v>
      </c>
      <c r="E306" s="31" t="s">
        <v>1228</v>
      </c>
      <c r="F306" s="31" t="s">
        <v>116</v>
      </c>
      <c r="G306" s="31" t="s">
        <v>1177</v>
      </c>
      <c r="H306" s="31" t="s">
        <v>1229</v>
      </c>
      <c r="I306" s="30" t="s">
        <v>1230</v>
      </c>
      <c r="J306" s="31">
        <f t="shared" si="13"/>
        <v>361</v>
      </c>
      <c r="K306" s="31"/>
      <c r="L306" s="31"/>
      <c r="M306" s="31"/>
      <c r="N306" s="31"/>
      <c r="O306" s="31"/>
      <c r="P306" s="31"/>
      <c r="Q306" s="31"/>
      <c r="R306" s="31">
        <f t="shared" si="14"/>
        <v>342</v>
      </c>
      <c r="S306" s="31"/>
      <c r="T306" s="31"/>
      <c r="U306" s="31"/>
      <c r="V306" s="31"/>
      <c r="W306" s="31">
        <f t="shared" si="15"/>
        <v>19</v>
      </c>
      <c r="X306" s="31" t="s">
        <v>117</v>
      </c>
      <c r="Y306" s="31" t="s">
        <v>118</v>
      </c>
      <c r="Z306" s="31" t="s">
        <v>137</v>
      </c>
      <c r="AA306" s="31" t="s">
        <v>118</v>
      </c>
      <c r="AB306" s="31" t="s">
        <v>137</v>
      </c>
      <c r="AC306" s="31" t="s">
        <v>118</v>
      </c>
      <c r="AD306" s="31">
        <v>39</v>
      </c>
      <c r="AE306" s="31">
        <v>76</v>
      </c>
      <c r="AF306" s="31">
        <v>76</v>
      </c>
      <c r="AG306" s="31" t="s">
        <v>1173</v>
      </c>
      <c r="AH306" s="31" t="s">
        <v>1231</v>
      </c>
      <c r="AI306" s="31"/>
      <c r="AJ306" s="31"/>
      <c r="AK306" s="31"/>
      <c r="AL306" s="31"/>
      <c r="AM306" s="31"/>
      <c r="AN306" s="31"/>
      <c r="AO306" s="31"/>
    </row>
    <row r="307" s="3" customFormat="1" ht="123" customHeight="1" spans="1:41">
      <c r="A307" s="30"/>
      <c r="B307" s="62" t="s">
        <v>1232</v>
      </c>
      <c r="C307" s="33" t="s">
        <v>1233</v>
      </c>
      <c r="D307" s="31" t="s">
        <v>787</v>
      </c>
      <c r="E307" s="31" t="s">
        <v>798</v>
      </c>
      <c r="F307" s="31" t="s">
        <v>116</v>
      </c>
      <c r="G307" s="31" t="s">
        <v>1177</v>
      </c>
      <c r="H307" s="31" t="s">
        <v>1207</v>
      </c>
      <c r="I307" s="30" t="s">
        <v>1208</v>
      </c>
      <c r="J307" s="31">
        <f t="shared" si="13"/>
        <v>199.5</v>
      </c>
      <c r="K307" s="31"/>
      <c r="L307" s="31"/>
      <c r="M307" s="31"/>
      <c r="N307" s="31"/>
      <c r="O307" s="31"/>
      <c r="P307" s="31"/>
      <c r="Q307" s="31"/>
      <c r="R307" s="31">
        <f t="shared" si="14"/>
        <v>189</v>
      </c>
      <c r="S307" s="31"/>
      <c r="T307" s="31"/>
      <c r="U307" s="31"/>
      <c r="V307" s="31"/>
      <c r="W307" s="31">
        <f t="shared" si="15"/>
        <v>10.5</v>
      </c>
      <c r="X307" s="31" t="s">
        <v>117</v>
      </c>
      <c r="Y307" s="31" t="s">
        <v>118</v>
      </c>
      <c r="Z307" s="31" t="s">
        <v>137</v>
      </c>
      <c r="AA307" s="31" t="s">
        <v>118</v>
      </c>
      <c r="AB307" s="31" t="s">
        <v>137</v>
      </c>
      <c r="AC307" s="31" t="s">
        <v>118</v>
      </c>
      <c r="AD307" s="31">
        <v>23</v>
      </c>
      <c r="AE307" s="31">
        <v>42</v>
      </c>
      <c r="AF307" s="31">
        <v>42</v>
      </c>
      <c r="AG307" s="31" t="s">
        <v>1173</v>
      </c>
      <c r="AH307" s="31" t="s">
        <v>1234</v>
      </c>
      <c r="AI307" s="31"/>
      <c r="AJ307" s="31"/>
      <c r="AK307" s="31"/>
      <c r="AL307" s="31"/>
      <c r="AM307" s="31"/>
      <c r="AN307" s="31"/>
      <c r="AO307" s="31"/>
    </row>
    <row r="308" ht="35.1" customHeight="1" spans="1:41">
      <c r="A308" s="30" t="s">
        <v>37</v>
      </c>
      <c r="B308" s="31" t="s">
        <v>119</v>
      </c>
      <c r="C308" s="31"/>
      <c r="D308" s="31"/>
      <c r="E308" s="31"/>
      <c r="F308" s="31"/>
      <c r="G308" s="31"/>
      <c r="H308" s="31"/>
      <c r="I308" s="30"/>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row>
    <row r="309" ht="35.1" customHeight="1" spans="1:41">
      <c r="A309" s="29" t="s">
        <v>38</v>
      </c>
      <c r="B309" s="29" t="s">
        <v>7</v>
      </c>
      <c r="C309" s="29"/>
      <c r="D309" s="29"/>
      <c r="E309" s="29"/>
      <c r="F309" s="29"/>
      <c r="G309" s="29"/>
      <c r="H309" s="29"/>
      <c r="I309" s="80"/>
      <c r="J309" s="29">
        <f>J310+J311+J321+J322+J323</f>
        <v>1221.72</v>
      </c>
      <c r="K309" s="29">
        <f t="shared" ref="K309:W309" si="16">K310+K311+K321+K322+K323</f>
        <v>0</v>
      </c>
      <c r="L309" s="29">
        <f t="shared" si="16"/>
        <v>0</v>
      </c>
      <c r="M309" s="29">
        <f t="shared" si="16"/>
        <v>0</v>
      </c>
      <c r="N309" s="29">
        <f t="shared" si="16"/>
        <v>0</v>
      </c>
      <c r="O309" s="29">
        <f t="shared" si="16"/>
        <v>0</v>
      </c>
      <c r="P309" s="29">
        <f t="shared" si="16"/>
        <v>1221.72</v>
      </c>
      <c r="Q309" s="29">
        <f t="shared" si="16"/>
        <v>0</v>
      </c>
      <c r="R309" s="29">
        <f t="shared" si="16"/>
        <v>0</v>
      </c>
      <c r="S309" s="29">
        <f t="shared" si="16"/>
        <v>0</v>
      </c>
      <c r="T309" s="29">
        <f t="shared" si="16"/>
        <v>0</v>
      </c>
      <c r="U309" s="29">
        <f t="shared" si="16"/>
        <v>0</v>
      </c>
      <c r="V309" s="29">
        <f t="shared" si="16"/>
        <v>0</v>
      </c>
      <c r="W309" s="29">
        <f t="shared" si="16"/>
        <v>0</v>
      </c>
      <c r="X309" s="29"/>
      <c r="Y309" s="29"/>
      <c r="Z309" s="29"/>
      <c r="AA309" s="29"/>
      <c r="AB309" s="29"/>
      <c r="AC309" s="29"/>
      <c r="AD309" s="29"/>
      <c r="AE309" s="29"/>
      <c r="AF309" s="29"/>
      <c r="AG309" s="29"/>
      <c r="AH309" s="29"/>
      <c r="AI309" s="29"/>
      <c r="AJ309" s="29"/>
      <c r="AK309" s="29"/>
      <c r="AL309" s="29"/>
      <c r="AM309" s="29"/>
      <c r="AN309" s="29"/>
      <c r="AO309" s="29"/>
    </row>
    <row r="310" s="10" customFormat="1" ht="115" customHeight="1" spans="1:41">
      <c r="A310" s="56" t="s">
        <v>1235</v>
      </c>
      <c r="B310" s="30" t="s">
        <v>1236</v>
      </c>
      <c r="C310" s="31" t="s">
        <v>1237</v>
      </c>
      <c r="D310" s="31" t="s">
        <v>1238</v>
      </c>
      <c r="E310" s="31" t="s">
        <v>1239</v>
      </c>
      <c r="F310" s="33" t="s">
        <v>116</v>
      </c>
      <c r="G310" s="33" t="s">
        <v>868</v>
      </c>
      <c r="H310" s="31" t="s">
        <v>869</v>
      </c>
      <c r="I310" s="31" t="s">
        <v>870</v>
      </c>
      <c r="J310" s="31">
        <v>615</v>
      </c>
      <c r="K310" s="31"/>
      <c r="L310" s="31"/>
      <c r="M310" s="31"/>
      <c r="N310" s="31"/>
      <c r="O310" s="31"/>
      <c r="P310" s="31">
        <v>615</v>
      </c>
      <c r="Q310" s="31"/>
      <c r="R310" s="31"/>
      <c r="S310" s="31"/>
      <c r="T310" s="31"/>
      <c r="U310" s="31"/>
      <c r="V310" s="31"/>
      <c r="W310" s="31"/>
      <c r="X310" s="31" t="s">
        <v>117</v>
      </c>
      <c r="Y310" s="31" t="s">
        <v>118</v>
      </c>
      <c r="Z310" s="31" t="s">
        <v>137</v>
      </c>
      <c r="AA310" s="31" t="s">
        <v>137</v>
      </c>
      <c r="AB310" s="31" t="s">
        <v>137</v>
      </c>
      <c r="AC310" s="31" t="s">
        <v>137</v>
      </c>
      <c r="AD310" s="33">
        <v>581</v>
      </c>
      <c r="AE310" s="31">
        <v>581</v>
      </c>
      <c r="AF310" s="31">
        <v>581</v>
      </c>
      <c r="AG310" s="31" t="s">
        <v>1240</v>
      </c>
      <c r="AH310" s="33" t="s">
        <v>1241</v>
      </c>
      <c r="AI310" s="31" t="s">
        <v>912</v>
      </c>
      <c r="AJ310" s="31" t="s">
        <v>137</v>
      </c>
      <c r="AK310" s="31" t="s">
        <v>912</v>
      </c>
      <c r="AL310" s="31"/>
      <c r="AM310" s="31"/>
      <c r="AN310" s="31"/>
      <c r="AO310" s="31"/>
    </row>
    <row r="311" s="3" customFormat="1" ht="35.1" customHeight="1" spans="1:41">
      <c r="A311" s="30" t="s">
        <v>1242</v>
      </c>
      <c r="B311" s="31" t="s">
        <v>119</v>
      </c>
      <c r="C311" s="31"/>
      <c r="D311" s="31"/>
      <c r="E311" s="31"/>
      <c r="F311" s="31"/>
      <c r="G311" s="31"/>
      <c r="H311" s="31"/>
      <c r="I311" s="31"/>
      <c r="J311" s="81">
        <v>43.9</v>
      </c>
      <c r="K311" s="81"/>
      <c r="L311" s="81"/>
      <c r="M311" s="81"/>
      <c r="N311" s="81"/>
      <c r="O311" s="81"/>
      <c r="P311" s="81">
        <v>43.9</v>
      </c>
      <c r="Q311" s="81"/>
      <c r="R311" s="81"/>
      <c r="S311" s="31"/>
      <c r="T311" s="31"/>
      <c r="U311" s="31"/>
      <c r="V311" s="31"/>
      <c r="W311" s="31"/>
      <c r="X311" s="31"/>
      <c r="Y311" s="31"/>
      <c r="Z311" s="31"/>
      <c r="AA311" s="31"/>
      <c r="AB311" s="31"/>
      <c r="AC311" s="31"/>
      <c r="AD311" s="31">
        <f>SUM(AD312:AD320)</f>
        <v>134</v>
      </c>
      <c r="AE311" s="31">
        <v>134</v>
      </c>
      <c r="AF311" s="31">
        <v>134</v>
      </c>
      <c r="AG311" s="31"/>
      <c r="AH311" s="31"/>
      <c r="AI311" s="31"/>
      <c r="AJ311" s="31"/>
      <c r="AK311" s="31"/>
      <c r="AL311" s="31"/>
      <c r="AM311" s="31"/>
      <c r="AN311" s="31"/>
      <c r="AO311" s="31"/>
    </row>
    <row r="312" s="18" customFormat="1" ht="203" customHeight="1" spans="1:41">
      <c r="A312" s="33"/>
      <c r="B312" s="33" t="s">
        <v>1243</v>
      </c>
      <c r="C312" s="33" t="s">
        <v>1244</v>
      </c>
      <c r="D312" s="33" t="s">
        <v>501</v>
      </c>
      <c r="E312" s="33" t="s">
        <v>1245</v>
      </c>
      <c r="F312" s="33" t="s">
        <v>116</v>
      </c>
      <c r="G312" s="33" t="s">
        <v>1246</v>
      </c>
      <c r="H312" s="33" t="s">
        <v>1197</v>
      </c>
      <c r="I312" s="33" t="s">
        <v>1198</v>
      </c>
      <c r="J312" s="81">
        <f>96.42*80*12/10000</f>
        <v>9.25632</v>
      </c>
      <c r="K312" s="33"/>
      <c r="L312" s="33"/>
      <c r="M312" s="33"/>
      <c r="N312" s="33"/>
      <c r="O312" s="33"/>
      <c r="P312" s="81">
        <f>96.42*80*12/10000</f>
        <v>9.25632</v>
      </c>
      <c r="Q312" s="33"/>
      <c r="R312" s="33"/>
      <c r="S312" s="33"/>
      <c r="T312" s="33"/>
      <c r="U312" s="33"/>
      <c r="V312" s="33"/>
      <c r="W312" s="33"/>
      <c r="X312" s="33" t="s">
        <v>117</v>
      </c>
      <c r="Y312" s="33" t="s">
        <v>118</v>
      </c>
      <c r="Z312" s="33" t="s">
        <v>118</v>
      </c>
      <c r="AA312" s="33" t="s">
        <v>137</v>
      </c>
      <c r="AB312" s="33" t="s">
        <v>137</v>
      </c>
      <c r="AC312" s="33" t="s">
        <v>137</v>
      </c>
      <c r="AD312" s="33">
        <v>22</v>
      </c>
      <c r="AE312" s="33">
        <v>22</v>
      </c>
      <c r="AF312" s="33">
        <v>22</v>
      </c>
      <c r="AG312" s="33" t="s">
        <v>1247</v>
      </c>
      <c r="AH312" s="33" t="s">
        <v>1248</v>
      </c>
      <c r="AI312" s="33"/>
      <c r="AJ312" s="33"/>
      <c r="AK312" s="33"/>
      <c r="AL312" s="33"/>
      <c r="AM312" s="33"/>
      <c r="AN312" s="33"/>
      <c r="AO312" s="33"/>
    </row>
    <row r="313" s="18" customFormat="1" ht="157" customHeight="1" spans="1:41">
      <c r="A313" s="33"/>
      <c r="B313" s="33" t="s">
        <v>1249</v>
      </c>
      <c r="C313" s="33" t="s">
        <v>1250</v>
      </c>
      <c r="D313" s="33" t="s">
        <v>612</v>
      </c>
      <c r="E313" s="33" t="s">
        <v>1251</v>
      </c>
      <c r="F313" s="33" t="s">
        <v>116</v>
      </c>
      <c r="G313" s="33" t="s">
        <v>1246</v>
      </c>
      <c r="H313" s="33" t="s">
        <v>1202</v>
      </c>
      <c r="I313" s="33" t="s">
        <v>1203</v>
      </c>
      <c r="J313" s="81">
        <f>69.3*80*12/10000</f>
        <v>6.6528</v>
      </c>
      <c r="K313" s="33"/>
      <c r="L313" s="33"/>
      <c r="M313" s="33"/>
      <c r="N313" s="33"/>
      <c r="O313" s="33"/>
      <c r="P313" s="81">
        <f>69.3*80*12/10000</f>
        <v>6.6528</v>
      </c>
      <c r="Q313" s="33"/>
      <c r="R313" s="33"/>
      <c r="S313" s="33"/>
      <c r="T313" s="33"/>
      <c r="U313" s="33"/>
      <c r="V313" s="33"/>
      <c r="W313" s="33"/>
      <c r="X313" s="33" t="s">
        <v>117</v>
      </c>
      <c r="Y313" s="33" t="s">
        <v>118</v>
      </c>
      <c r="Z313" s="33" t="s">
        <v>118</v>
      </c>
      <c r="AA313" s="33" t="s">
        <v>137</v>
      </c>
      <c r="AB313" s="33" t="s">
        <v>137</v>
      </c>
      <c r="AC313" s="33" t="s">
        <v>137</v>
      </c>
      <c r="AD313" s="33">
        <v>17</v>
      </c>
      <c r="AE313" s="33">
        <v>17</v>
      </c>
      <c r="AF313" s="33">
        <v>17</v>
      </c>
      <c r="AG313" s="33" t="s">
        <v>1247</v>
      </c>
      <c r="AH313" s="33" t="s">
        <v>1252</v>
      </c>
      <c r="AI313" s="33"/>
      <c r="AJ313" s="33"/>
      <c r="AK313" s="33"/>
      <c r="AL313" s="33"/>
      <c r="AM313" s="33"/>
      <c r="AN313" s="33"/>
      <c r="AO313" s="33"/>
    </row>
    <row r="314" s="18" customFormat="1" ht="134" customHeight="1" spans="1:41">
      <c r="A314" s="33"/>
      <c r="B314" s="33" t="s">
        <v>1253</v>
      </c>
      <c r="C314" s="33" t="s">
        <v>1254</v>
      </c>
      <c r="D314" s="33" t="s">
        <v>436</v>
      </c>
      <c r="E314" s="33" t="s">
        <v>1255</v>
      </c>
      <c r="F314" s="33" t="s">
        <v>116</v>
      </c>
      <c r="G314" s="33" t="s">
        <v>1246</v>
      </c>
      <c r="H314" s="33" t="s">
        <v>1191</v>
      </c>
      <c r="I314" s="33">
        <v>15709147789</v>
      </c>
      <c r="J314" s="81">
        <f>59*80*12/10000</f>
        <v>5.664</v>
      </c>
      <c r="K314" s="33"/>
      <c r="L314" s="33"/>
      <c r="M314" s="33"/>
      <c r="N314" s="33"/>
      <c r="O314" s="33"/>
      <c r="P314" s="81">
        <f>59*80*12/10000</f>
        <v>5.664</v>
      </c>
      <c r="Q314" s="33"/>
      <c r="R314" s="33"/>
      <c r="S314" s="33"/>
      <c r="T314" s="33"/>
      <c r="U314" s="33"/>
      <c r="V314" s="33"/>
      <c r="W314" s="33"/>
      <c r="X314" s="33" t="s">
        <v>117</v>
      </c>
      <c r="Y314" s="33" t="s">
        <v>118</v>
      </c>
      <c r="Z314" s="33" t="s">
        <v>118</v>
      </c>
      <c r="AA314" s="33" t="s">
        <v>137</v>
      </c>
      <c r="AB314" s="33" t="s">
        <v>137</v>
      </c>
      <c r="AC314" s="33" t="s">
        <v>137</v>
      </c>
      <c r="AD314" s="33">
        <v>20</v>
      </c>
      <c r="AE314" s="33">
        <v>20</v>
      </c>
      <c r="AF314" s="33">
        <v>20</v>
      </c>
      <c r="AG314" s="33" t="s">
        <v>1247</v>
      </c>
      <c r="AH314" s="33" t="s">
        <v>1256</v>
      </c>
      <c r="AI314" s="33"/>
      <c r="AJ314" s="33"/>
      <c r="AK314" s="33"/>
      <c r="AL314" s="33"/>
      <c r="AM314" s="33"/>
      <c r="AN314" s="33"/>
      <c r="AO314" s="33"/>
    </row>
    <row r="315" s="18" customFormat="1" ht="81" customHeight="1" spans="1:41">
      <c r="A315" s="33"/>
      <c r="B315" s="33" t="s">
        <v>1257</v>
      </c>
      <c r="C315" s="33" t="s">
        <v>1258</v>
      </c>
      <c r="D315" s="33" t="s">
        <v>886</v>
      </c>
      <c r="E315" s="33" t="s">
        <v>1259</v>
      </c>
      <c r="F315" s="33" t="s">
        <v>116</v>
      </c>
      <c r="G315" s="33" t="s">
        <v>1246</v>
      </c>
      <c r="H315" s="33" t="s">
        <v>1229</v>
      </c>
      <c r="I315" s="33">
        <v>4323663</v>
      </c>
      <c r="J315" s="81">
        <f>28*80*12/10000</f>
        <v>2.688</v>
      </c>
      <c r="K315" s="33"/>
      <c r="L315" s="33"/>
      <c r="M315" s="33"/>
      <c r="N315" s="33"/>
      <c r="O315" s="33"/>
      <c r="P315" s="81">
        <f>28*80*12/10000</f>
        <v>2.688</v>
      </c>
      <c r="Q315" s="33"/>
      <c r="R315" s="33"/>
      <c r="S315" s="33"/>
      <c r="T315" s="33"/>
      <c r="U315" s="33"/>
      <c r="V315" s="33"/>
      <c r="W315" s="33"/>
      <c r="X315" s="33" t="s">
        <v>117</v>
      </c>
      <c r="Y315" s="33" t="s">
        <v>118</v>
      </c>
      <c r="Z315" s="33" t="s">
        <v>118</v>
      </c>
      <c r="AA315" s="33" t="s">
        <v>137</v>
      </c>
      <c r="AB315" s="33" t="s">
        <v>137</v>
      </c>
      <c r="AC315" s="33" t="s">
        <v>137</v>
      </c>
      <c r="AD315" s="33">
        <v>6</v>
      </c>
      <c r="AE315" s="33">
        <v>6</v>
      </c>
      <c r="AF315" s="33">
        <v>6</v>
      </c>
      <c r="AG315" s="33" t="s">
        <v>1247</v>
      </c>
      <c r="AH315" s="33" t="s">
        <v>1260</v>
      </c>
      <c r="AI315" s="33"/>
      <c r="AJ315" s="33"/>
      <c r="AK315" s="33"/>
      <c r="AL315" s="33"/>
      <c r="AM315" s="33"/>
      <c r="AN315" s="33"/>
      <c r="AO315" s="33"/>
    </row>
    <row r="316" s="18" customFormat="1" ht="69.95" customHeight="1" spans="1:41">
      <c r="A316" s="33"/>
      <c r="B316" s="33" t="s">
        <v>1261</v>
      </c>
      <c r="C316" s="33" t="s">
        <v>1262</v>
      </c>
      <c r="D316" s="33" t="s">
        <v>143</v>
      </c>
      <c r="E316" s="33" t="s">
        <v>1263</v>
      </c>
      <c r="F316" s="33" t="s">
        <v>116</v>
      </c>
      <c r="G316" s="33" t="s">
        <v>1246</v>
      </c>
      <c r="H316" s="33" t="s">
        <v>1178</v>
      </c>
      <c r="I316" s="33">
        <v>13991567167</v>
      </c>
      <c r="J316" s="81">
        <f>37.4*80*12/10000</f>
        <v>3.5904</v>
      </c>
      <c r="K316" s="33"/>
      <c r="L316" s="33"/>
      <c r="M316" s="33"/>
      <c r="N316" s="33"/>
      <c r="O316" s="33"/>
      <c r="P316" s="81">
        <f>37.4*80*12/10000</f>
        <v>3.5904</v>
      </c>
      <c r="Q316" s="33"/>
      <c r="R316" s="33"/>
      <c r="S316" s="33"/>
      <c r="T316" s="33"/>
      <c r="U316" s="33"/>
      <c r="V316" s="33"/>
      <c r="W316" s="33"/>
      <c r="X316" s="33" t="s">
        <v>117</v>
      </c>
      <c r="Y316" s="33" t="s">
        <v>118</v>
      </c>
      <c r="Z316" s="33" t="s">
        <v>118</v>
      </c>
      <c r="AA316" s="33" t="s">
        <v>137</v>
      </c>
      <c r="AB316" s="33" t="s">
        <v>137</v>
      </c>
      <c r="AC316" s="33" t="s">
        <v>137</v>
      </c>
      <c r="AD316" s="33">
        <v>12</v>
      </c>
      <c r="AE316" s="33">
        <v>12</v>
      </c>
      <c r="AF316" s="33">
        <v>12</v>
      </c>
      <c r="AG316" s="33" t="s">
        <v>1247</v>
      </c>
      <c r="AH316" s="33" t="s">
        <v>1264</v>
      </c>
      <c r="AI316" s="33"/>
      <c r="AJ316" s="33"/>
      <c r="AK316" s="33"/>
      <c r="AL316" s="33"/>
      <c r="AM316" s="33"/>
      <c r="AN316" s="33"/>
      <c r="AO316" s="33"/>
    </row>
    <row r="317" s="18" customFormat="1" ht="69.95" customHeight="1" spans="1:41">
      <c r="A317" s="33"/>
      <c r="B317" s="33" t="s">
        <v>1265</v>
      </c>
      <c r="C317" s="33" t="s">
        <v>1266</v>
      </c>
      <c r="D317" s="33" t="s">
        <v>268</v>
      </c>
      <c r="E317" s="33" t="s">
        <v>1267</v>
      </c>
      <c r="F317" s="33" t="s">
        <v>116</v>
      </c>
      <c r="G317" s="33" t="s">
        <v>1246</v>
      </c>
      <c r="H317" s="33" t="s">
        <v>1186</v>
      </c>
      <c r="I317" s="33">
        <v>13991502191</v>
      </c>
      <c r="J317" s="81">
        <f>33.3*12*80/10000</f>
        <v>3.1968</v>
      </c>
      <c r="K317" s="33"/>
      <c r="L317" s="33"/>
      <c r="M317" s="33"/>
      <c r="N317" s="33"/>
      <c r="O317" s="33"/>
      <c r="P317" s="81">
        <f>33.3*12*80/10000</f>
        <v>3.1968</v>
      </c>
      <c r="Q317" s="33"/>
      <c r="R317" s="33"/>
      <c r="S317" s="33"/>
      <c r="T317" s="33"/>
      <c r="U317" s="33"/>
      <c r="V317" s="33"/>
      <c r="W317" s="33"/>
      <c r="X317" s="33" t="s">
        <v>117</v>
      </c>
      <c r="Y317" s="33" t="s">
        <v>118</v>
      </c>
      <c r="Z317" s="33" t="s">
        <v>118</v>
      </c>
      <c r="AA317" s="33" t="s">
        <v>137</v>
      </c>
      <c r="AB317" s="33" t="s">
        <v>137</v>
      </c>
      <c r="AC317" s="33" t="s">
        <v>137</v>
      </c>
      <c r="AD317" s="33">
        <v>10</v>
      </c>
      <c r="AE317" s="33">
        <v>10</v>
      </c>
      <c r="AF317" s="33">
        <v>10</v>
      </c>
      <c r="AG317" s="33" t="s">
        <v>1247</v>
      </c>
      <c r="AH317" s="33" t="s">
        <v>1268</v>
      </c>
      <c r="AI317" s="33"/>
      <c r="AJ317" s="33"/>
      <c r="AK317" s="33"/>
      <c r="AL317" s="33"/>
      <c r="AM317" s="33"/>
      <c r="AN317" s="33"/>
      <c r="AO317" s="33"/>
    </row>
    <row r="318" s="18" customFormat="1" ht="69.95" customHeight="1" spans="1:41">
      <c r="A318" s="33"/>
      <c r="B318" s="33" t="s">
        <v>1269</v>
      </c>
      <c r="C318" s="33" t="s">
        <v>1270</v>
      </c>
      <c r="D318" s="33" t="s">
        <v>787</v>
      </c>
      <c r="E318" s="33" t="s">
        <v>1271</v>
      </c>
      <c r="F318" s="33" t="s">
        <v>116</v>
      </c>
      <c r="G318" s="33" t="s">
        <v>1246</v>
      </c>
      <c r="H318" s="33" t="s">
        <v>1207</v>
      </c>
      <c r="I318" s="33">
        <v>18891498161</v>
      </c>
      <c r="J318" s="81">
        <f>66.7*12*80/10000</f>
        <v>6.4032</v>
      </c>
      <c r="K318" s="33"/>
      <c r="L318" s="33"/>
      <c r="M318" s="33"/>
      <c r="N318" s="33"/>
      <c r="O318" s="33"/>
      <c r="P318" s="81">
        <f>66.7*12*80/10000</f>
        <v>6.4032</v>
      </c>
      <c r="Q318" s="33"/>
      <c r="R318" s="33"/>
      <c r="S318" s="33"/>
      <c r="T318" s="33"/>
      <c r="U318" s="33"/>
      <c r="V318" s="33"/>
      <c r="W318" s="33"/>
      <c r="X318" s="33" t="s">
        <v>117</v>
      </c>
      <c r="Y318" s="33" t="s">
        <v>118</v>
      </c>
      <c r="Z318" s="33" t="s">
        <v>118</v>
      </c>
      <c r="AA318" s="33" t="s">
        <v>137</v>
      </c>
      <c r="AB318" s="33" t="s">
        <v>137</v>
      </c>
      <c r="AC318" s="33" t="s">
        <v>137</v>
      </c>
      <c r="AD318" s="33">
        <v>25</v>
      </c>
      <c r="AE318" s="33">
        <v>25</v>
      </c>
      <c r="AF318" s="33">
        <v>25</v>
      </c>
      <c r="AG318" s="33" t="s">
        <v>1247</v>
      </c>
      <c r="AH318" s="33" t="s">
        <v>1272</v>
      </c>
      <c r="AI318" s="33"/>
      <c r="AJ318" s="33"/>
      <c r="AK318" s="33"/>
      <c r="AL318" s="33"/>
      <c r="AM318" s="33"/>
      <c r="AN318" s="33"/>
      <c r="AO318" s="33"/>
    </row>
    <row r="319" s="18" customFormat="1" ht="81" customHeight="1" spans="1:41">
      <c r="A319" s="33"/>
      <c r="B319" s="33" t="s">
        <v>1273</v>
      </c>
      <c r="C319" s="33" t="s">
        <v>1274</v>
      </c>
      <c r="D319" s="33" t="s">
        <v>385</v>
      </c>
      <c r="E319" s="33" t="s">
        <v>1275</v>
      </c>
      <c r="F319" s="33" t="s">
        <v>116</v>
      </c>
      <c r="G319" s="33" t="s">
        <v>1246</v>
      </c>
      <c r="H319" s="33" t="s">
        <v>1223</v>
      </c>
      <c r="I319" s="33">
        <v>15829977787</v>
      </c>
      <c r="J319" s="81">
        <v>1.344</v>
      </c>
      <c r="K319" s="33"/>
      <c r="L319" s="33"/>
      <c r="M319" s="33"/>
      <c r="N319" s="33"/>
      <c r="O319" s="33"/>
      <c r="P319" s="81">
        <v>1.344</v>
      </c>
      <c r="Q319" s="33"/>
      <c r="R319" s="33"/>
      <c r="S319" s="33"/>
      <c r="T319" s="33"/>
      <c r="U319" s="33"/>
      <c r="V319" s="33"/>
      <c r="W319" s="33"/>
      <c r="X319" s="33" t="s">
        <v>117</v>
      </c>
      <c r="Y319" s="33" t="s">
        <v>118</v>
      </c>
      <c r="Z319" s="33" t="s">
        <v>137</v>
      </c>
      <c r="AA319" s="33" t="s">
        <v>137</v>
      </c>
      <c r="AB319" s="33" t="s">
        <v>137</v>
      </c>
      <c r="AC319" s="33" t="s">
        <v>137</v>
      </c>
      <c r="AD319" s="33">
        <v>4</v>
      </c>
      <c r="AE319" s="33">
        <v>4</v>
      </c>
      <c r="AF319" s="33">
        <v>4</v>
      </c>
      <c r="AG319" s="33" t="s">
        <v>1247</v>
      </c>
      <c r="AH319" s="33" t="s">
        <v>1276</v>
      </c>
      <c r="AI319" s="33"/>
      <c r="AJ319" s="33"/>
      <c r="AK319" s="33"/>
      <c r="AL319" s="33"/>
      <c r="AM319" s="33"/>
      <c r="AN319" s="33"/>
      <c r="AO319" s="33"/>
    </row>
    <row r="320" s="18" customFormat="1" ht="69.95" customHeight="1" spans="1:41">
      <c r="A320" s="33"/>
      <c r="B320" s="33" t="s">
        <v>1277</v>
      </c>
      <c r="C320" s="33" t="s">
        <v>1278</v>
      </c>
      <c r="D320" s="33" t="s">
        <v>707</v>
      </c>
      <c r="E320" s="33" t="s">
        <v>1279</v>
      </c>
      <c r="F320" s="33" t="s">
        <v>116</v>
      </c>
      <c r="G320" s="33" t="s">
        <v>1246</v>
      </c>
      <c r="H320" s="33" t="s">
        <v>1212</v>
      </c>
      <c r="I320" s="33">
        <v>18691411866</v>
      </c>
      <c r="J320" s="81">
        <f>53.4*80*12/10000</f>
        <v>5.1264</v>
      </c>
      <c r="K320" s="33"/>
      <c r="L320" s="33"/>
      <c r="M320" s="33"/>
      <c r="N320" s="33"/>
      <c r="O320" s="33"/>
      <c r="P320" s="81">
        <f>53.4*80*12/10000</f>
        <v>5.1264</v>
      </c>
      <c r="Q320" s="33"/>
      <c r="R320" s="33"/>
      <c r="S320" s="33"/>
      <c r="T320" s="33"/>
      <c r="U320" s="33"/>
      <c r="V320" s="33"/>
      <c r="W320" s="33"/>
      <c r="X320" s="33" t="s">
        <v>117</v>
      </c>
      <c r="Y320" s="33" t="s">
        <v>118</v>
      </c>
      <c r="Z320" s="33" t="s">
        <v>118</v>
      </c>
      <c r="AA320" s="33" t="s">
        <v>137</v>
      </c>
      <c r="AB320" s="33" t="s">
        <v>137</v>
      </c>
      <c r="AC320" s="33" t="s">
        <v>137</v>
      </c>
      <c r="AD320" s="33">
        <v>18</v>
      </c>
      <c r="AE320" s="33">
        <v>18</v>
      </c>
      <c r="AF320" s="33">
        <v>18</v>
      </c>
      <c r="AG320" s="33" t="s">
        <v>1247</v>
      </c>
      <c r="AH320" s="33" t="s">
        <v>1280</v>
      </c>
      <c r="AI320" s="33"/>
      <c r="AJ320" s="33"/>
      <c r="AK320" s="33"/>
      <c r="AL320" s="33"/>
      <c r="AM320" s="33"/>
      <c r="AN320" s="33"/>
      <c r="AO320" s="33"/>
    </row>
    <row r="321" ht="35.1" customHeight="1" spans="1:41">
      <c r="A321" s="30" t="s">
        <v>1281</v>
      </c>
      <c r="B321" s="31" t="s">
        <v>119</v>
      </c>
      <c r="C321" s="31"/>
      <c r="D321" s="31"/>
      <c r="E321" s="31"/>
      <c r="F321" s="31"/>
      <c r="G321" s="31"/>
      <c r="H321" s="31"/>
      <c r="I321" s="30"/>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row>
    <row r="322" s="3" customFormat="1" ht="75" customHeight="1" spans="1:41">
      <c r="A322" s="30" t="s">
        <v>1282</v>
      </c>
      <c r="B322" s="33" t="s">
        <v>1283</v>
      </c>
      <c r="C322" s="33" t="s">
        <v>1284</v>
      </c>
      <c r="D322" s="33" t="s">
        <v>1285</v>
      </c>
      <c r="E322" s="33" t="s">
        <v>1286</v>
      </c>
      <c r="F322" s="33">
        <v>2018</v>
      </c>
      <c r="G322" s="33" t="s">
        <v>1287</v>
      </c>
      <c r="H322" s="33" t="s">
        <v>1229</v>
      </c>
      <c r="I322" s="56" t="s">
        <v>1288</v>
      </c>
      <c r="J322" s="33">
        <v>392</v>
      </c>
      <c r="K322" s="33"/>
      <c r="L322" s="33"/>
      <c r="M322" s="33"/>
      <c r="N322" s="33"/>
      <c r="O322" s="33"/>
      <c r="P322" s="33">
        <v>392</v>
      </c>
      <c r="Q322" s="33"/>
      <c r="R322" s="33"/>
      <c r="S322" s="33"/>
      <c r="T322" s="33"/>
      <c r="U322" s="33"/>
      <c r="V322" s="33"/>
      <c r="W322" s="33"/>
      <c r="X322" s="33" t="s">
        <v>1289</v>
      </c>
      <c r="Y322" s="33" t="s">
        <v>118</v>
      </c>
      <c r="Z322" s="33" t="s">
        <v>118</v>
      </c>
      <c r="AA322" s="33" t="s">
        <v>137</v>
      </c>
      <c r="AB322" s="33" t="s">
        <v>137</v>
      </c>
      <c r="AC322" s="33" t="s">
        <v>137</v>
      </c>
      <c r="AD322" s="33">
        <v>220</v>
      </c>
      <c r="AE322" s="33">
        <v>220</v>
      </c>
      <c r="AF322" s="33">
        <v>220</v>
      </c>
      <c r="AG322" s="33" t="s">
        <v>1290</v>
      </c>
      <c r="AH322" s="33" t="s">
        <v>1291</v>
      </c>
      <c r="AI322" s="31"/>
      <c r="AJ322" s="31"/>
      <c r="AK322" s="31"/>
      <c r="AL322" s="31"/>
      <c r="AM322" s="31"/>
      <c r="AN322" s="31"/>
      <c r="AO322" s="31"/>
    </row>
    <row r="323" ht="54" customHeight="1" spans="1:41">
      <c r="A323" s="30" t="s">
        <v>43</v>
      </c>
      <c r="B323" s="31" t="s">
        <v>119</v>
      </c>
      <c r="C323" s="31"/>
      <c r="D323" s="31"/>
      <c r="E323" s="31"/>
      <c r="F323" s="31"/>
      <c r="G323" s="31"/>
      <c r="H323" s="31"/>
      <c r="I323" s="30"/>
      <c r="J323" s="31">
        <f>SUM(J324:J325)</f>
        <v>170.82</v>
      </c>
      <c r="K323" s="31">
        <f t="shared" ref="K323:W323" si="17">SUM(K324:K325)</f>
        <v>0</v>
      </c>
      <c r="L323" s="31">
        <f t="shared" si="17"/>
        <v>0</v>
      </c>
      <c r="M323" s="31">
        <f t="shared" si="17"/>
        <v>0</v>
      </c>
      <c r="N323" s="31">
        <f t="shared" si="17"/>
        <v>0</v>
      </c>
      <c r="O323" s="31">
        <f t="shared" si="17"/>
        <v>0</v>
      </c>
      <c r="P323" s="31">
        <f t="shared" si="17"/>
        <v>170.82</v>
      </c>
      <c r="Q323" s="31">
        <f t="shared" si="17"/>
        <v>0</v>
      </c>
      <c r="R323" s="31">
        <f t="shared" si="17"/>
        <v>0</v>
      </c>
      <c r="S323" s="31">
        <f t="shared" si="17"/>
        <v>0</v>
      </c>
      <c r="T323" s="31">
        <f t="shared" si="17"/>
        <v>0</v>
      </c>
      <c r="U323" s="31">
        <f t="shared" si="17"/>
        <v>0</v>
      </c>
      <c r="V323" s="31">
        <f t="shared" si="17"/>
        <v>0</v>
      </c>
      <c r="W323" s="31">
        <f t="shared" si="17"/>
        <v>0</v>
      </c>
      <c r="X323" s="31"/>
      <c r="Y323" s="31"/>
      <c r="Z323" s="31"/>
      <c r="AA323" s="31"/>
      <c r="AB323" s="31"/>
      <c r="AC323" s="31"/>
      <c r="AD323" s="31"/>
      <c r="AE323" s="31"/>
      <c r="AF323" s="31"/>
      <c r="AG323" s="31"/>
      <c r="AH323" s="31"/>
      <c r="AI323" s="31"/>
      <c r="AJ323" s="31"/>
      <c r="AK323" s="31"/>
      <c r="AL323" s="31"/>
      <c r="AM323" s="31"/>
      <c r="AN323" s="31"/>
      <c r="AO323" s="31"/>
    </row>
    <row r="324" s="5" customFormat="1" ht="59" customHeight="1" spans="1:41">
      <c r="A324" s="56"/>
      <c r="B324" s="33" t="s">
        <v>1292</v>
      </c>
      <c r="C324" s="33" t="s">
        <v>1293</v>
      </c>
      <c r="D324" s="33" t="s">
        <v>1128</v>
      </c>
      <c r="E324" s="33" t="s">
        <v>1129</v>
      </c>
      <c r="F324" s="33" t="s">
        <v>116</v>
      </c>
      <c r="G324" s="33" t="s">
        <v>1136</v>
      </c>
      <c r="H324" s="33" t="s">
        <v>1137</v>
      </c>
      <c r="I324" s="33">
        <v>4343612</v>
      </c>
      <c r="J324" s="33">
        <v>67.68</v>
      </c>
      <c r="K324" s="33"/>
      <c r="L324" s="33"/>
      <c r="M324" s="33"/>
      <c r="N324" s="33"/>
      <c r="O324" s="33"/>
      <c r="P324" s="33">
        <v>67.68</v>
      </c>
      <c r="Q324" s="33"/>
      <c r="R324" s="33"/>
      <c r="S324" s="33"/>
      <c r="T324" s="33"/>
      <c r="U324" s="33"/>
      <c r="V324" s="33"/>
      <c r="W324" s="33"/>
      <c r="X324" s="33" t="s">
        <v>117</v>
      </c>
      <c r="Y324" s="33" t="s">
        <v>118</v>
      </c>
      <c r="Z324" s="33" t="s">
        <v>137</v>
      </c>
      <c r="AA324" s="33" t="s">
        <v>137</v>
      </c>
      <c r="AB324" s="33" t="s">
        <v>137</v>
      </c>
      <c r="AC324" s="33" t="s">
        <v>137</v>
      </c>
      <c r="AD324" s="33">
        <v>94</v>
      </c>
      <c r="AE324" s="33">
        <v>94</v>
      </c>
      <c r="AF324" s="33">
        <v>282</v>
      </c>
      <c r="AG324" s="33" t="s">
        <v>1294</v>
      </c>
      <c r="AH324" s="33" t="s">
        <v>1295</v>
      </c>
      <c r="AI324" s="33"/>
      <c r="AJ324" s="33"/>
      <c r="AK324" s="33"/>
      <c r="AL324" s="33"/>
      <c r="AM324" s="33"/>
      <c r="AN324" s="33"/>
      <c r="AO324" s="33"/>
    </row>
    <row r="325" s="5" customFormat="1" ht="57" spans="1:41">
      <c r="A325" s="56"/>
      <c r="B325" s="33" t="s">
        <v>1296</v>
      </c>
      <c r="C325" s="33" t="s">
        <v>1297</v>
      </c>
      <c r="D325" s="33" t="s">
        <v>1128</v>
      </c>
      <c r="E325" s="33" t="s">
        <v>1129</v>
      </c>
      <c r="F325" s="33" t="s">
        <v>116</v>
      </c>
      <c r="G325" s="33" t="s">
        <v>1136</v>
      </c>
      <c r="H325" s="33" t="s">
        <v>1137</v>
      </c>
      <c r="I325" s="33">
        <v>4343612</v>
      </c>
      <c r="J325" s="33">
        <v>103.14</v>
      </c>
      <c r="K325" s="33"/>
      <c r="L325" s="33"/>
      <c r="M325" s="33"/>
      <c r="N325" s="33"/>
      <c r="O325" s="33"/>
      <c r="P325" s="33">
        <v>103.14</v>
      </c>
      <c r="Q325" s="33"/>
      <c r="R325" s="33"/>
      <c r="S325" s="33"/>
      <c r="T325" s="33"/>
      <c r="U325" s="33"/>
      <c r="V325" s="33"/>
      <c r="W325" s="33"/>
      <c r="X325" s="33" t="s">
        <v>117</v>
      </c>
      <c r="Y325" s="33" t="s">
        <v>118</v>
      </c>
      <c r="Z325" s="33" t="s">
        <v>137</v>
      </c>
      <c r="AA325" s="33" t="s">
        <v>137</v>
      </c>
      <c r="AB325" s="33" t="s">
        <v>137</v>
      </c>
      <c r="AC325" s="33" t="s">
        <v>137</v>
      </c>
      <c r="AD325" s="33">
        <v>159</v>
      </c>
      <c r="AE325" s="33">
        <v>159</v>
      </c>
      <c r="AF325" s="33">
        <v>398</v>
      </c>
      <c r="AG325" s="33" t="s">
        <v>1294</v>
      </c>
      <c r="AH325" s="33" t="s">
        <v>1298</v>
      </c>
      <c r="AI325" s="33"/>
      <c r="AJ325" s="33"/>
      <c r="AK325" s="33"/>
      <c r="AL325" s="33"/>
      <c r="AM325" s="33"/>
      <c r="AN325" s="33"/>
      <c r="AO325" s="33"/>
    </row>
    <row r="326" ht="35.1" customHeight="1" spans="1:41">
      <c r="A326" s="29" t="s">
        <v>44</v>
      </c>
      <c r="B326" s="29" t="s">
        <v>7</v>
      </c>
      <c r="C326" s="29"/>
      <c r="D326" s="29"/>
      <c r="E326" s="29"/>
      <c r="F326" s="29"/>
      <c r="G326" s="29"/>
      <c r="H326" s="29"/>
      <c r="I326" s="80"/>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row>
    <row r="327" ht="35.1" customHeight="1" spans="1:41">
      <c r="A327" s="30" t="s">
        <v>45</v>
      </c>
      <c r="B327" s="31" t="s">
        <v>119</v>
      </c>
      <c r="C327" s="31"/>
      <c r="D327" s="31"/>
      <c r="E327" s="31"/>
      <c r="F327" s="31"/>
      <c r="G327" s="31"/>
      <c r="H327" s="31"/>
      <c r="I327" s="30"/>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row>
    <row r="328" ht="35.1" customHeight="1" spans="1:41">
      <c r="A328" s="30" t="s">
        <v>46</v>
      </c>
      <c r="B328" s="31" t="s">
        <v>119</v>
      </c>
      <c r="C328" s="31"/>
      <c r="D328" s="31"/>
      <c r="E328" s="31"/>
      <c r="F328" s="31"/>
      <c r="G328" s="31"/>
      <c r="H328" s="31"/>
      <c r="I328" s="30"/>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row>
    <row r="329" ht="35.1" customHeight="1" spans="1:41">
      <c r="A329" s="31" t="s">
        <v>47</v>
      </c>
      <c r="B329" s="31" t="s">
        <v>119</v>
      </c>
      <c r="C329" s="31"/>
      <c r="D329" s="31"/>
      <c r="E329" s="31"/>
      <c r="F329" s="31"/>
      <c r="G329" s="31"/>
      <c r="H329" s="31"/>
      <c r="I329" s="30"/>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row>
    <row r="330" ht="35.1" customHeight="1" spans="1:41">
      <c r="A330" s="29" t="s">
        <v>48</v>
      </c>
      <c r="B330" s="29" t="s">
        <v>7</v>
      </c>
      <c r="C330" s="29"/>
      <c r="D330" s="29"/>
      <c r="E330" s="29"/>
      <c r="F330" s="29"/>
      <c r="G330" s="29"/>
      <c r="H330" s="29"/>
      <c r="I330" s="80"/>
      <c r="J330" s="29">
        <f>J331+J332+J333+J334+J335+J336</f>
        <v>690.09</v>
      </c>
      <c r="K330" s="29">
        <f t="shared" ref="K330:W330" si="18">K331+K332+K333+K334+K335+K336</f>
        <v>0</v>
      </c>
      <c r="L330" s="29">
        <f t="shared" si="18"/>
        <v>0</v>
      </c>
      <c r="M330" s="29">
        <f t="shared" si="18"/>
        <v>0</v>
      </c>
      <c r="N330" s="29">
        <f t="shared" si="18"/>
        <v>0</v>
      </c>
      <c r="O330" s="29">
        <f t="shared" si="18"/>
        <v>0</v>
      </c>
      <c r="P330" s="29">
        <f t="shared" si="18"/>
        <v>690.09</v>
      </c>
      <c r="Q330" s="29">
        <f t="shared" si="18"/>
        <v>0</v>
      </c>
      <c r="R330" s="29">
        <f t="shared" si="18"/>
        <v>0</v>
      </c>
      <c r="S330" s="29">
        <f t="shared" si="18"/>
        <v>0</v>
      </c>
      <c r="T330" s="29">
        <f t="shared" si="18"/>
        <v>0</v>
      </c>
      <c r="U330" s="29">
        <f t="shared" si="18"/>
        <v>0</v>
      </c>
      <c r="V330" s="29">
        <f t="shared" si="18"/>
        <v>0</v>
      </c>
      <c r="W330" s="29">
        <f t="shared" si="18"/>
        <v>0</v>
      </c>
      <c r="X330" s="29"/>
      <c r="Y330" s="29"/>
      <c r="Z330" s="29"/>
      <c r="AA330" s="29"/>
      <c r="AB330" s="29"/>
      <c r="AC330" s="29"/>
      <c r="AD330" s="29"/>
      <c r="AE330" s="29"/>
      <c r="AF330" s="29"/>
      <c r="AG330" s="29"/>
      <c r="AH330" s="29"/>
      <c r="AI330" s="29"/>
      <c r="AJ330" s="29"/>
      <c r="AK330" s="29"/>
      <c r="AL330" s="29"/>
      <c r="AM330" s="29"/>
      <c r="AN330" s="29"/>
      <c r="AO330" s="29"/>
    </row>
    <row r="331" s="5" customFormat="1" ht="112" customHeight="1" spans="1:41">
      <c r="A331" s="56" t="s">
        <v>49</v>
      </c>
      <c r="B331" s="56" t="s">
        <v>1299</v>
      </c>
      <c r="C331" s="33" t="s">
        <v>1300</v>
      </c>
      <c r="D331" s="33" t="s">
        <v>1301</v>
      </c>
      <c r="E331" s="33" t="s">
        <v>1302</v>
      </c>
      <c r="F331" s="33" t="s">
        <v>116</v>
      </c>
      <c r="G331" s="33" t="s">
        <v>1303</v>
      </c>
      <c r="H331" s="33" t="s">
        <v>1304</v>
      </c>
      <c r="I331" s="33">
        <v>18091455999</v>
      </c>
      <c r="J331" s="33">
        <v>670.75</v>
      </c>
      <c r="K331" s="33"/>
      <c r="L331" s="33"/>
      <c r="M331" s="33"/>
      <c r="N331" s="33"/>
      <c r="O331" s="33"/>
      <c r="P331" s="33">
        <v>670.75</v>
      </c>
      <c r="Q331" s="33"/>
      <c r="R331" s="33"/>
      <c r="S331" s="33"/>
      <c r="T331" s="33"/>
      <c r="U331" s="33"/>
      <c r="V331" s="33"/>
      <c r="W331" s="33"/>
      <c r="X331" s="33" t="s">
        <v>117</v>
      </c>
      <c r="Y331" s="33" t="s">
        <v>118</v>
      </c>
      <c r="Z331" s="33" t="s">
        <v>137</v>
      </c>
      <c r="AA331" s="33" t="s">
        <v>137</v>
      </c>
      <c r="AB331" s="33" t="s">
        <v>137</v>
      </c>
      <c r="AC331" s="33" t="s">
        <v>137</v>
      </c>
      <c r="AD331" s="33">
        <v>10990</v>
      </c>
      <c r="AE331" s="33">
        <v>33142</v>
      </c>
      <c r="AF331" s="33">
        <v>33142</v>
      </c>
      <c r="AG331" s="33" t="s">
        <v>1305</v>
      </c>
      <c r="AH331" s="33" t="s">
        <v>1306</v>
      </c>
      <c r="AI331" s="33" t="s">
        <v>1307</v>
      </c>
      <c r="AJ331" s="33"/>
      <c r="AK331" s="33"/>
      <c r="AL331" s="33"/>
      <c r="AM331" s="33"/>
      <c r="AN331" s="33"/>
      <c r="AO331" s="33"/>
    </row>
    <row r="332" ht="35.1" customHeight="1" spans="1:41">
      <c r="A332" s="30" t="s">
        <v>50</v>
      </c>
      <c r="B332" s="31" t="s">
        <v>119</v>
      </c>
      <c r="C332" s="31"/>
      <c r="D332" s="31"/>
      <c r="E332" s="31"/>
      <c r="F332" s="31"/>
      <c r="G332" s="31"/>
      <c r="H332" s="31"/>
      <c r="I332" s="30"/>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row>
    <row r="333" ht="35.1" customHeight="1" spans="1:41">
      <c r="A333" s="31" t="s">
        <v>51</v>
      </c>
      <c r="B333" s="31" t="s">
        <v>119</v>
      </c>
      <c r="C333" s="31"/>
      <c r="D333" s="31"/>
      <c r="E333" s="31"/>
      <c r="F333" s="31"/>
      <c r="G333" s="31"/>
      <c r="H333" s="31"/>
      <c r="I333" s="30"/>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row>
    <row r="334" ht="35.1" customHeight="1" spans="1:41">
      <c r="A334" s="31" t="s">
        <v>52</v>
      </c>
      <c r="B334" s="31" t="s">
        <v>119</v>
      </c>
      <c r="C334" s="31"/>
      <c r="D334" s="31"/>
      <c r="E334" s="31"/>
      <c r="F334" s="31"/>
      <c r="G334" s="31"/>
      <c r="H334" s="31"/>
      <c r="I334" s="30"/>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row>
    <row r="335" ht="35.1" customHeight="1" spans="1:41">
      <c r="A335" s="31" t="s">
        <v>53</v>
      </c>
      <c r="B335" s="31" t="s">
        <v>119</v>
      </c>
      <c r="C335" s="31"/>
      <c r="D335" s="31"/>
      <c r="E335" s="31"/>
      <c r="F335" s="31"/>
      <c r="G335" s="31"/>
      <c r="H335" s="31"/>
      <c r="I335" s="30"/>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row>
    <row r="336" s="3" customFormat="1" ht="79" customHeight="1" spans="1:41">
      <c r="A336" s="31" t="s">
        <v>54</v>
      </c>
      <c r="B336" s="31" t="s">
        <v>1308</v>
      </c>
      <c r="C336" s="31" t="s">
        <v>1309</v>
      </c>
      <c r="D336" s="31" t="s">
        <v>1310</v>
      </c>
      <c r="E336" s="31" t="s">
        <v>1311</v>
      </c>
      <c r="F336" s="31" t="s">
        <v>116</v>
      </c>
      <c r="G336" s="31" t="s">
        <v>1312</v>
      </c>
      <c r="H336" s="31" t="s">
        <v>1313</v>
      </c>
      <c r="I336" s="31" t="s">
        <v>1314</v>
      </c>
      <c r="J336" s="31">
        <v>19.34</v>
      </c>
      <c r="K336" s="31"/>
      <c r="L336" s="31"/>
      <c r="M336" s="31"/>
      <c r="N336" s="31"/>
      <c r="O336" s="31"/>
      <c r="P336" s="31">
        <v>19.34</v>
      </c>
      <c r="Q336" s="31"/>
      <c r="R336" s="31"/>
      <c r="S336" s="31"/>
      <c r="T336" s="31"/>
      <c r="U336" s="31"/>
      <c r="V336" s="31"/>
      <c r="W336" s="31"/>
      <c r="X336" s="31" t="s">
        <v>117</v>
      </c>
      <c r="Y336" s="31" t="s">
        <v>118</v>
      </c>
      <c r="Z336" s="31" t="s">
        <v>137</v>
      </c>
      <c r="AA336" s="31" t="s">
        <v>137</v>
      </c>
      <c r="AB336" s="31" t="s">
        <v>137</v>
      </c>
      <c r="AC336" s="31" t="s">
        <v>137</v>
      </c>
      <c r="AD336" s="31">
        <v>293</v>
      </c>
      <c r="AE336" s="31">
        <v>293</v>
      </c>
      <c r="AF336" s="31">
        <v>589</v>
      </c>
      <c r="AG336" s="31" t="s">
        <v>1315</v>
      </c>
      <c r="AH336" s="31" t="s">
        <v>1316</v>
      </c>
      <c r="AI336" s="31"/>
      <c r="AJ336" s="31"/>
      <c r="AK336" s="31"/>
      <c r="AL336" s="31"/>
      <c r="AM336" s="31"/>
      <c r="AN336" s="31"/>
      <c r="AO336" s="31"/>
    </row>
    <row r="337" ht="35.1" customHeight="1" spans="1:41">
      <c r="A337" s="29" t="s">
        <v>55</v>
      </c>
      <c r="B337" s="29" t="s">
        <v>7</v>
      </c>
      <c r="C337" s="29"/>
      <c r="D337" s="29"/>
      <c r="E337" s="29"/>
      <c r="F337" s="29"/>
      <c r="G337" s="29"/>
      <c r="H337" s="29"/>
      <c r="I337" s="80"/>
      <c r="J337" s="29">
        <v>3206</v>
      </c>
      <c r="K337" s="29"/>
      <c r="L337" s="29"/>
      <c r="M337" s="29"/>
      <c r="N337" s="29"/>
      <c r="O337" s="29"/>
      <c r="P337" s="29">
        <v>3206</v>
      </c>
      <c r="Q337" s="29"/>
      <c r="R337" s="29"/>
      <c r="S337" s="29"/>
      <c r="T337" s="29"/>
      <c r="U337" s="29"/>
      <c r="V337" s="29"/>
      <c r="W337" s="29"/>
      <c r="X337" s="29"/>
      <c r="Y337" s="29"/>
      <c r="Z337" s="29"/>
      <c r="AA337" s="29"/>
      <c r="AB337" s="29"/>
      <c r="AC337" s="29"/>
      <c r="AD337" s="29">
        <v>1474</v>
      </c>
      <c r="AE337" s="29">
        <v>4422</v>
      </c>
      <c r="AF337" s="29">
        <v>4422</v>
      </c>
      <c r="AG337" s="29"/>
      <c r="AH337" s="29"/>
      <c r="AI337" s="29"/>
      <c r="AJ337" s="29"/>
      <c r="AK337" s="29"/>
      <c r="AL337" s="29"/>
      <c r="AM337" s="29"/>
      <c r="AN337" s="29"/>
      <c r="AO337" s="29"/>
    </row>
    <row r="338" s="3" customFormat="1" ht="408" customHeight="1" spans="1:41">
      <c r="A338" s="31"/>
      <c r="B338" s="31" t="s">
        <v>1317</v>
      </c>
      <c r="C338" s="31" t="s">
        <v>1318</v>
      </c>
      <c r="D338" s="31" t="s">
        <v>1319</v>
      </c>
      <c r="E338" s="83" t="s">
        <v>1320</v>
      </c>
      <c r="F338" s="31" t="s">
        <v>116</v>
      </c>
      <c r="G338" s="31" t="s">
        <v>1321</v>
      </c>
      <c r="H338" s="31" t="s">
        <v>1322</v>
      </c>
      <c r="I338" s="31">
        <v>4321405</v>
      </c>
      <c r="J338" s="31">
        <v>3206</v>
      </c>
      <c r="K338" s="31"/>
      <c r="L338" s="31"/>
      <c r="M338" s="31"/>
      <c r="N338" s="31"/>
      <c r="O338" s="31"/>
      <c r="P338" s="31">
        <v>3206</v>
      </c>
      <c r="Q338" s="31"/>
      <c r="R338" s="31"/>
      <c r="S338" s="31"/>
      <c r="T338" s="31"/>
      <c r="U338" s="31"/>
      <c r="V338" s="31"/>
      <c r="W338" s="31"/>
      <c r="X338" s="31" t="s">
        <v>117</v>
      </c>
      <c r="Y338" s="31" t="s">
        <v>118</v>
      </c>
      <c r="Z338" s="31" t="s">
        <v>118</v>
      </c>
      <c r="AA338" s="31" t="s">
        <v>137</v>
      </c>
      <c r="AB338" s="31" t="s">
        <v>137</v>
      </c>
      <c r="AC338" s="31" t="s">
        <v>137</v>
      </c>
      <c r="AD338" s="31">
        <v>1474</v>
      </c>
      <c r="AE338" s="31">
        <v>4422</v>
      </c>
      <c r="AF338" s="31">
        <v>4422</v>
      </c>
      <c r="AG338" s="31" t="s">
        <v>1323</v>
      </c>
      <c r="AH338" s="31" t="s">
        <v>1324</v>
      </c>
      <c r="AI338" s="31"/>
      <c r="AJ338" s="31"/>
      <c r="AK338" s="31"/>
      <c r="AL338" s="31"/>
      <c r="AM338" s="31"/>
      <c r="AN338" s="31"/>
      <c r="AO338" s="31"/>
    </row>
    <row r="339" ht="35.1" customHeight="1" spans="1:41">
      <c r="A339" s="29" t="s">
        <v>57</v>
      </c>
      <c r="B339" s="29" t="s">
        <v>7</v>
      </c>
      <c r="C339" s="29"/>
      <c r="D339" s="29"/>
      <c r="E339" s="29"/>
      <c r="F339" s="29"/>
      <c r="G339" s="29"/>
      <c r="H339" s="29"/>
      <c r="I339" s="80"/>
      <c r="J339" s="29">
        <f>J340+J350+J351+J352+J353</f>
        <v>2687.6472</v>
      </c>
      <c r="K339" s="29">
        <f t="shared" ref="K339:W339" si="19">K340+K350+K351+K352+K353</f>
        <v>2687.6472</v>
      </c>
      <c r="L339" s="29">
        <f t="shared" si="19"/>
        <v>975</v>
      </c>
      <c r="M339" s="29">
        <f t="shared" si="19"/>
        <v>412.8472</v>
      </c>
      <c r="N339" s="29">
        <f t="shared" si="19"/>
        <v>0</v>
      </c>
      <c r="O339" s="29">
        <f t="shared" si="19"/>
        <v>1299.8</v>
      </c>
      <c r="P339" s="29">
        <f t="shared" si="19"/>
        <v>0</v>
      </c>
      <c r="Q339" s="29">
        <f t="shared" si="19"/>
        <v>0</v>
      </c>
      <c r="R339" s="29">
        <f t="shared" si="19"/>
        <v>0</v>
      </c>
      <c r="S339" s="29">
        <f t="shared" si="19"/>
        <v>0</v>
      </c>
      <c r="T339" s="29">
        <f t="shared" si="19"/>
        <v>0</v>
      </c>
      <c r="U339" s="29">
        <f t="shared" si="19"/>
        <v>0</v>
      </c>
      <c r="V339" s="29">
        <f t="shared" si="19"/>
        <v>0</v>
      </c>
      <c r="W339" s="29">
        <f t="shared" si="19"/>
        <v>0</v>
      </c>
      <c r="X339" s="29"/>
      <c r="Y339" s="29"/>
      <c r="Z339" s="29"/>
      <c r="AA339" s="29"/>
      <c r="AB339" s="29"/>
      <c r="AC339" s="29"/>
      <c r="AD339" s="29"/>
      <c r="AE339" s="29"/>
      <c r="AF339" s="29"/>
      <c r="AG339" s="29"/>
      <c r="AH339" s="29"/>
      <c r="AI339" s="29"/>
      <c r="AJ339" s="29"/>
      <c r="AK339" s="29"/>
      <c r="AL339" s="29"/>
      <c r="AM339" s="29"/>
      <c r="AN339" s="29"/>
      <c r="AO339" s="29"/>
    </row>
    <row r="340" ht="35.1" customHeight="1" spans="1:41">
      <c r="A340" s="31" t="s">
        <v>58</v>
      </c>
      <c r="B340" s="31" t="s">
        <v>119</v>
      </c>
      <c r="C340" s="31"/>
      <c r="D340" s="31"/>
      <c r="E340" s="31"/>
      <c r="F340" s="31"/>
      <c r="G340" s="31"/>
      <c r="H340" s="31"/>
      <c r="I340" s="30"/>
      <c r="J340" s="31">
        <f>SUM(J341:J349)</f>
        <v>949.8</v>
      </c>
      <c r="K340" s="31">
        <f t="shared" ref="K340:W340" si="20">SUM(K341:K349)</f>
        <v>949.8</v>
      </c>
      <c r="L340" s="31">
        <f t="shared" si="20"/>
        <v>400</v>
      </c>
      <c r="M340" s="31">
        <f t="shared" si="20"/>
        <v>150</v>
      </c>
      <c r="N340" s="31">
        <f t="shared" si="20"/>
        <v>0</v>
      </c>
      <c r="O340" s="31">
        <f t="shared" si="20"/>
        <v>399.8</v>
      </c>
      <c r="P340" s="31">
        <f t="shared" si="20"/>
        <v>0</v>
      </c>
      <c r="Q340" s="31">
        <f t="shared" si="20"/>
        <v>0</v>
      </c>
      <c r="R340" s="31">
        <f t="shared" si="20"/>
        <v>0</v>
      </c>
      <c r="S340" s="31">
        <f t="shared" si="20"/>
        <v>0</v>
      </c>
      <c r="T340" s="31">
        <f t="shared" si="20"/>
        <v>0</v>
      </c>
      <c r="U340" s="31">
        <f t="shared" si="20"/>
        <v>0</v>
      </c>
      <c r="V340" s="31">
        <f t="shared" si="20"/>
        <v>0</v>
      </c>
      <c r="W340" s="31">
        <f t="shared" si="20"/>
        <v>0</v>
      </c>
      <c r="X340" s="31"/>
      <c r="Y340" s="31"/>
      <c r="Z340" s="31"/>
      <c r="AA340" s="31"/>
      <c r="AB340" s="31"/>
      <c r="AC340" s="31"/>
      <c r="AD340" s="31"/>
      <c r="AE340" s="31"/>
      <c r="AF340" s="31"/>
      <c r="AG340" s="31"/>
      <c r="AH340" s="31"/>
      <c r="AI340" s="31"/>
      <c r="AJ340" s="31"/>
      <c r="AK340" s="31"/>
      <c r="AL340" s="31"/>
      <c r="AM340" s="31"/>
      <c r="AN340" s="31"/>
      <c r="AO340" s="31"/>
    </row>
    <row r="341" s="19" customFormat="1" ht="61" customHeight="1" spans="1:41">
      <c r="A341" s="31"/>
      <c r="B341" s="31" t="s">
        <v>1325</v>
      </c>
      <c r="C341" s="31" t="s">
        <v>1326</v>
      </c>
      <c r="D341" s="31" t="s">
        <v>208</v>
      </c>
      <c r="E341" s="31" t="s">
        <v>1327</v>
      </c>
      <c r="F341" s="31" t="s">
        <v>116</v>
      </c>
      <c r="G341" s="31" t="s">
        <v>145</v>
      </c>
      <c r="H341" s="31" t="s">
        <v>1178</v>
      </c>
      <c r="I341" s="30" t="s">
        <v>1182</v>
      </c>
      <c r="J341" s="31">
        <f t="shared" ref="J341:J349" si="21">K341</f>
        <v>150.46</v>
      </c>
      <c r="K341" s="31">
        <f t="shared" ref="K341:K349" si="22">L341+M341+N341+O341</f>
        <v>150.46</v>
      </c>
      <c r="L341" s="31">
        <v>80</v>
      </c>
      <c r="M341" s="31">
        <v>40</v>
      </c>
      <c r="N341" s="31"/>
      <c r="O341" s="31">
        <v>30.46</v>
      </c>
      <c r="P341" s="31"/>
      <c r="Q341" s="31"/>
      <c r="R341" s="31"/>
      <c r="S341" s="31"/>
      <c r="T341" s="31"/>
      <c r="U341" s="31"/>
      <c r="V341" s="31"/>
      <c r="W341" s="31"/>
      <c r="X341" s="31" t="s">
        <v>117</v>
      </c>
      <c r="Y341" s="31" t="s">
        <v>118</v>
      </c>
      <c r="Z341" s="31" t="s">
        <v>137</v>
      </c>
      <c r="AA341" s="31" t="s">
        <v>137</v>
      </c>
      <c r="AB341" s="31" t="s">
        <v>137</v>
      </c>
      <c r="AC341" s="31" t="s">
        <v>137</v>
      </c>
      <c r="AD341" s="31">
        <v>315</v>
      </c>
      <c r="AE341" s="31">
        <v>1102</v>
      </c>
      <c r="AF341" s="31">
        <f t="shared" ref="AF341:AF349" si="23">AE341</f>
        <v>1102</v>
      </c>
      <c r="AG341" s="31" t="s">
        <v>1328</v>
      </c>
      <c r="AH341" s="31" t="s">
        <v>1329</v>
      </c>
      <c r="AI341" s="31" t="s">
        <v>1330</v>
      </c>
      <c r="AJ341" s="31"/>
      <c r="AK341" s="31"/>
      <c r="AL341" s="31"/>
      <c r="AM341" s="31"/>
      <c r="AN341" s="31"/>
      <c r="AO341" s="31"/>
    </row>
    <row r="342" s="19" customFormat="1" ht="61" customHeight="1" spans="1:41">
      <c r="A342" s="31"/>
      <c r="B342" s="31" t="s">
        <v>1331</v>
      </c>
      <c r="C342" s="31" t="s">
        <v>1332</v>
      </c>
      <c r="D342" s="31" t="s">
        <v>264</v>
      </c>
      <c r="E342" s="31" t="s">
        <v>1327</v>
      </c>
      <c r="F342" s="31" t="s">
        <v>116</v>
      </c>
      <c r="G342" s="31" t="s">
        <v>145</v>
      </c>
      <c r="H342" s="31" t="s">
        <v>1229</v>
      </c>
      <c r="I342" s="30" t="s">
        <v>1230</v>
      </c>
      <c r="J342" s="31">
        <f t="shared" si="21"/>
        <v>38.6</v>
      </c>
      <c r="K342" s="31">
        <f t="shared" si="22"/>
        <v>38.6</v>
      </c>
      <c r="L342" s="31">
        <v>20</v>
      </c>
      <c r="M342" s="31">
        <v>6</v>
      </c>
      <c r="N342" s="31"/>
      <c r="O342" s="31">
        <v>12.6</v>
      </c>
      <c r="P342" s="31"/>
      <c r="Q342" s="31"/>
      <c r="R342" s="31"/>
      <c r="S342" s="31"/>
      <c r="T342" s="31"/>
      <c r="U342" s="31"/>
      <c r="V342" s="31"/>
      <c r="W342" s="31"/>
      <c r="X342" s="31" t="s">
        <v>117</v>
      </c>
      <c r="Y342" s="31" t="s">
        <v>118</v>
      </c>
      <c r="Z342" s="31" t="s">
        <v>137</v>
      </c>
      <c r="AA342" s="31" t="s">
        <v>137</v>
      </c>
      <c r="AB342" s="31" t="s">
        <v>137</v>
      </c>
      <c r="AC342" s="31" t="s">
        <v>137</v>
      </c>
      <c r="AD342" s="31">
        <v>119</v>
      </c>
      <c r="AE342" s="31">
        <v>417</v>
      </c>
      <c r="AF342" s="31">
        <f t="shared" si="23"/>
        <v>417</v>
      </c>
      <c r="AG342" s="31" t="s">
        <v>1328</v>
      </c>
      <c r="AH342" s="31" t="s">
        <v>1329</v>
      </c>
      <c r="AI342" s="31" t="s">
        <v>1330</v>
      </c>
      <c r="AJ342" s="31"/>
      <c r="AK342" s="31"/>
      <c r="AL342" s="31"/>
      <c r="AM342" s="31"/>
      <c r="AN342" s="31"/>
      <c r="AO342" s="31"/>
    </row>
    <row r="343" s="19" customFormat="1" ht="61" customHeight="1" spans="1:41">
      <c r="A343" s="31"/>
      <c r="B343" s="31" t="s">
        <v>1333</v>
      </c>
      <c r="C343" s="31" t="s">
        <v>1334</v>
      </c>
      <c r="D343" s="31" t="s">
        <v>355</v>
      </c>
      <c r="E343" s="31" t="s">
        <v>1327</v>
      </c>
      <c r="F343" s="31" t="s">
        <v>116</v>
      </c>
      <c r="G343" s="31" t="s">
        <v>145</v>
      </c>
      <c r="H343" s="31" t="s">
        <v>1186</v>
      </c>
      <c r="I343" s="30" t="s">
        <v>1187</v>
      </c>
      <c r="J343" s="31">
        <f t="shared" si="21"/>
        <v>76.6</v>
      </c>
      <c r="K343" s="31">
        <f t="shared" si="22"/>
        <v>76.6</v>
      </c>
      <c r="L343" s="31">
        <v>40</v>
      </c>
      <c r="M343" s="31">
        <v>5</v>
      </c>
      <c r="N343" s="31"/>
      <c r="O343" s="31">
        <v>31.6</v>
      </c>
      <c r="P343" s="31"/>
      <c r="Q343" s="31"/>
      <c r="R343" s="31"/>
      <c r="S343" s="31"/>
      <c r="T343" s="31"/>
      <c r="U343" s="31"/>
      <c r="V343" s="31"/>
      <c r="W343" s="31"/>
      <c r="X343" s="31" t="s">
        <v>117</v>
      </c>
      <c r="Y343" s="31" t="s">
        <v>118</v>
      </c>
      <c r="Z343" s="31" t="s">
        <v>137</v>
      </c>
      <c r="AA343" s="31" t="s">
        <v>137</v>
      </c>
      <c r="AB343" s="31" t="s">
        <v>137</v>
      </c>
      <c r="AC343" s="31" t="s">
        <v>137</v>
      </c>
      <c r="AD343" s="31">
        <v>290</v>
      </c>
      <c r="AE343" s="31">
        <v>1015</v>
      </c>
      <c r="AF343" s="31">
        <f t="shared" si="23"/>
        <v>1015</v>
      </c>
      <c r="AG343" s="31" t="s">
        <v>1328</v>
      </c>
      <c r="AH343" s="31" t="s">
        <v>1329</v>
      </c>
      <c r="AI343" s="31" t="s">
        <v>1330</v>
      </c>
      <c r="AJ343" s="31"/>
      <c r="AK343" s="31"/>
      <c r="AL343" s="31"/>
      <c r="AM343" s="31"/>
      <c r="AN343" s="31"/>
      <c r="AO343" s="31"/>
    </row>
    <row r="344" s="19" customFormat="1" ht="61" customHeight="1" spans="1:41">
      <c r="A344" s="31"/>
      <c r="B344" s="31" t="s">
        <v>1335</v>
      </c>
      <c r="C344" s="31" t="s">
        <v>1336</v>
      </c>
      <c r="D344" s="31" t="s">
        <v>419</v>
      </c>
      <c r="E344" s="31" t="s">
        <v>1327</v>
      </c>
      <c r="F344" s="31" t="s">
        <v>116</v>
      </c>
      <c r="G344" s="31" t="s">
        <v>145</v>
      </c>
      <c r="H344" s="31" t="s">
        <v>1223</v>
      </c>
      <c r="I344" s="30" t="s">
        <v>1224</v>
      </c>
      <c r="J344" s="31">
        <f t="shared" si="21"/>
        <v>55</v>
      </c>
      <c r="K344" s="31">
        <f t="shared" si="22"/>
        <v>55</v>
      </c>
      <c r="L344" s="31">
        <v>10</v>
      </c>
      <c r="M344" s="31">
        <v>20</v>
      </c>
      <c r="N344" s="31"/>
      <c r="O344" s="31">
        <v>25</v>
      </c>
      <c r="P344" s="31"/>
      <c r="Q344" s="31"/>
      <c r="R344" s="31"/>
      <c r="S344" s="31"/>
      <c r="T344" s="31"/>
      <c r="U344" s="31"/>
      <c r="V344" s="31"/>
      <c r="W344" s="31"/>
      <c r="X344" s="31" t="s">
        <v>117</v>
      </c>
      <c r="Y344" s="31" t="s">
        <v>118</v>
      </c>
      <c r="Z344" s="31" t="s">
        <v>137</v>
      </c>
      <c r="AA344" s="31" t="s">
        <v>137</v>
      </c>
      <c r="AB344" s="31" t="s">
        <v>137</v>
      </c>
      <c r="AC344" s="31" t="s">
        <v>137</v>
      </c>
      <c r="AD344" s="31">
        <v>167</v>
      </c>
      <c r="AE344" s="31">
        <v>586</v>
      </c>
      <c r="AF344" s="31">
        <f t="shared" si="23"/>
        <v>586</v>
      </c>
      <c r="AG344" s="31" t="s">
        <v>1328</v>
      </c>
      <c r="AH344" s="31" t="s">
        <v>1329</v>
      </c>
      <c r="AI344" s="31" t="s">
        <v>1330</v>
      </c>
      <c r="AJ344" s="31"/>
      <c r="AK344" s="31"/>
      <c r="AL344" s="31"/>
      <c r="AM344" s="31"/>
      <c r="AN344" s="31"/>
      <c r="AO344" s="31"/>
    </row>
    <row r="345" s="19" customFormat="1" ht="61" customHeight="1" spans="1:41">
      <c r="A345" s="31"/>
      <c r="B345" s="31" t="s">
        <v>1337</v>
      </c>
      <c r="C345" s="31" t="s">
        <v>1338</v>
      </c>
      <c r="D345" s="31" t="s">
        <v>497</v>
      </c>
      <c r="E345" s="31" t="s">
        <v>1327</v>
      </c>
      <c r="F345" s="31" t="s">
        <v>116</v>
      </c>
      <c r="G345" s="31" t="s">
        <v>145</v>
      </c>
      <c r="H345" s="31" t="s">
        <v>1191</v>
      </c>
      <c r="I345" s="30" t="s">
        <v>1192</v>
      </c>
      <c r="J345" s="31">
        <f t="shared" si="21"/>
        <v>87.8</v>
      </c>
      <c r="K345" s="31">
        <f t="shared" si="22"/>
        <v>87.8</v>
      </c>
      <c r="L345" s="31">
        <v>20</v>
      </c>
      <c r="M345" s="31">
        <v>20</v>
      </c>
      <c r="N345" s="31"/>
      <c r="O345" s="31">
        <v>47.8</v>
      </c>
      <c r="P345" s="31"/>
      <c r="Q345" s="31"/>
      <c r="R345" s="31"/>
      <c r="S345" s="31"/>
      <c r="T345" s="31"/>
      <c r="U345" s="31"/>
      <c r="V345" s="31"/>
      <c r="W345" s="31"/>
      <c r="X345" s="31" t="s">
        <v>117</v>
      </c>
      <c r="Y345" s="31" t="s">
        <v>118</v>
      </c>
      <c r="Z345" s="31" t="s">
        <v>137</v>
      </c>
      <c r="AA345" s="31" t="s">
        <v>137</v>
      </c>
      <c r="AB345" s="31" t="s">
        <v>137</v>
      </c>
      <c r="AC345" s="31" t="s">
        <v>137</v>
      </c>
      <c r="AD345" s="31">
        <v>121</v>
      </c>
      <c r="AE345" s="31">
        <v>423</v>
      </c>
      <c r="AF345" s="31">
        <f t="shared" si="23"/>
        <v>423</v>
      </c>
      <c r="AG345" s="31" t="s">
        <v>1328</v>
      </c>
      <c r="AH345" s="31" t="s">
        <v>1329</v>
      </c>
      <c r="AI345" s="31" t="s">
        <v>1330</v>
      </c>
      <c r="AJ345" s="31"/>
      <c r="AK345" s="31"/>
      <c r="AL345" s="31"/>
      <c r="AM345" s="31"/>
      <c r="AN345" s="31"/>
      <c r="AO345" s="31"/>
    </row>
    <row r="346" s="19" customFormat="1" ht="61" customHeight="1" spans="1:41">
      <c r="A346" s="31"/>
      <c r="B346" s="31" t="s">
        <v>1339</v>
      </c>
      <c r="C346" s="31" t="s">
        <v>1340</v>
      </c>
      <c r="D346" s="31" t="s">
        <v>603</v>
      </c>
      <c r="E346" s="31" t="s">
        <v>1327</v>
      </c>
      <c r="F346" s="31" t="s">
        <v>116</v>
      </c>
      <c r="G346" s="31" t="s">
        <v>145</v>
      </c>
      <c r="H346" s="31" t="s">
        <v>1197</v>
      </c>
      <c r="I346" s="30" t="s">
        <v>1198</v>
      </c>
      <c r="J346" s="31">
        <f t="shared" si="21"/>
        <v>215.5</v>
      </c>
      <c r="K346" s="31">
        <f t="shared" si="22"/>
        <v>215.5</v>
      </c>
      <c r="L346" s="31">
        <v>90</v>
      </c>
      <c r="M346" s="31">
        <v>30</v>
      </c>
      <c r="N346" s="31"/>
      <c r="O346" s="31">
        <v>95.5</v>
      </c>
      <c r="P346" s="31"/>
      <c r="Q346" s="31"/>
      <c r="R346" s="31"/>
      <c r="S346" s="31"/>
      <c r="T346" s="31"/>
      <c r="U346" s="31"/>
      <c r="V346" s="31"/>
      <c r="W346" s="31"/>
      <c r="X346" s="31" t="s">
        <v>117</v>
      </c>
      <c r="Y346" s="31" t="s">
        <v>118</v>
      </c>
      <c r="Z346" s="31" t="s">
        <v>137</v>
      </c>
      <c r="AA346" s="31" t="s">
        <v>137</v>
      </c>
      <c r="AB346" s="31" t="s">
        <v>137</v>
      </c>
      <c r="AC346" s="31" t="s">
        <v>137</v>
      </c>
      <c r="AD346" s="31">
        <v>388</v>
      </c>
      <c r="AE346" s="31">
        <v>1358</v>
      </c>
      <c r="AF346" s="31">
        <f t="shared" si="23"/>
        <v>1358</v>
      </c>
      <c r="AG346" s="31" t="s">
        <v>1328</v>
      </c>
      <c r="AH346" s="31" t="s">
        <v>1329</v>
      </c>
      <c r="AI346" s="31" t="s">
        <v>1330</v>
      </c>
      <c r="AJ346" s="31"/>
      <c r="AK346" s="31"/>
      <c r="AL346" s="31"/>
      <c r="AM346" s="31"/>
      <c r="AN346" s="31"/>
      <c r="AO346" s="31"/>
    </row>
    <row r="347" s="19" customFormat="1" ht="61" customHeight="1" spans="1:41">
      <c r="A347" s="31"/>
      <c r="B347" s="31" t="s">
        <v>1341</v>
      </c>
      <c r="C347" s="31" t="s">
        <v>1342</v>
      </c>
      <c r="D347" s="31" t="s">
        <v>689</v>
      </c>
      <c r="E347" s="31" t="s">
        <v>1327</v>
      </c>
      <c r="F347" s="31" t="s">
        <v>116</v>
      </c>
      <c r="G347" s="31" t="s">
        <v>145</v>
      </c>
      <c r="H347" s="31" t="s">
        <v>1202</v>
      </c>
      <c r="I347" s="30" t="s">
        <v>1203</v>
      </c>
      <c r="J347" s="31">
        <f t="shared" si="21"/>
        <v>92.9</v>
      </c>
      <c r="K347" s="31">
        <f t="shared" si="22"/>
        <v>92.9</v>
      </c>
      <c r="L347" s="31">
        <v>40</v>
      </c>
      <c r="M347" s="31"/>
      <c r="N347" s="31"/>
      <c r="O347" s="31">
        <v>52.9</v>
      </c>
      <c r="P347" s="31"/>
      <c r="Q347" s="31"/>
      <c r="R347" s="31"/>
      <c r="S347" s="31"/>
      <c r="T347" s="31"/>
      <c r="U347" s="31"/>
      <c r="V347" s="31"/>
      <c r="W347" s="31"/>
      <c r="X347" s="31" t="s">
        <v>117</v>
      </c>
      <c r="Y347" s="31" t="s">
        <v>118</v>
      </c>
      <c r="Z347" s="31" t="s">
        <v>137</v>
      </c>
      <c r="AA347" s="31" t="s">
        <v>137</v>
      </c>
      <c r="AB347" s="31" t="s">
        <v>137</v>
      </c>
      <c r="AC347" s="31" t="s">
        <v>137</v>
      </c>
      <c r="AD347" s="31">
        <v>235</v>
      </c>
      <c r="AE347" s="31">
        <v>822</v>
      </c>
      <c r="AF347" s="31">
        <f t="shared" si="23"/>
        <v>822</v>
      </c>
      <c r="AG347" s="31" t="s">
        <v>1328</v>
      </c>
      <c r="AH347" s="31" t="s">
        <v>1329</v>
      </c>
      <c r="AI347" s="31" t="s">
        <v>1330</v>
      </c>
      <c r="AJ347" s="31"/>
      <c r="AK347" s="31"/>
      <c r="AL347" s="31"/>
      <c r="AM347" s="31"/>
      <c r="AN347" s="31"/>
      <c r="AO347" s="31"/>
    </row>
    <row r="348" s="19" customFormat="1" ht="61" customHeight="1" spans="1:41">
      <c r="A348" s="31"/>
      <c r="B348" s="31" t="s">
        <v>1343</v>
      </c>
      <c r="C348" s="31" t="s">
        <v>1344</v>
      </c>
      <c r="D348" s="31" t="s">
        <v>1345</v>
      </c>
      <c r="E348" s="31" t="s">
        <v>1327</v>
      </c>
      <c r="F348" s="31" t="s">
        <v>116</v>
      </c>
      <c r="G348" s="31" t="s">
        <v>145</v>
      </c>
      <c r="H348" s="31" t="s">
        <v>1212</v>
      </c>
      <c r="I348" s="30" t="s">
        <v>1213</v>
      </c>
      <c r="J348" s="31">
        <f t="shared" si="21"/>
        <v>126.84</v>
      </c>
      <c r="K348" s="31">
        <f t="shared" si="22"/>
        <v>126.84</v>
      </c>
      <c r="L348" s="31">
        <v>50</v>
      </c>
      <c r="M348" s="31">
        <v>14</v>
      </c>
      <c r="N348" s="31"/>
      <c r="O348" s="31">
        <v>62.84</v>
      </c>
      <c r="P348" s="31"/>
      <c r="Q348" s="31"/>
      <c r="R348" s="31"/>
      <c r="S348" s="31"/>
      <c r="T348" s="31"/>
      <c r="U348" s="31"/>
      <c r="V348" s="31"/>
      <c r="W348" s="31"/>
      <c r="X348" s="31" t="s">
        <v>117</v>
      </c>
      <c r="Y348" s="31" t="s">
        <v>118</v>
      </c>
      <c r="Z348" s="31" t="s">
        <v>137</v>
      </c>
      <c r="AA348" s="31" t="s">
        <v>137</v>
      </c>
      <c r="AB348" s="31" t="s">
        <v>137</v>
      </c>
      <c r="AC348" s="31" t="s">
        <v>137</v>
      </c>
      <c r="AD348" s="31">
        <v>264</v>
      </c>
      <c r="AE348" s="31">
        <v>924</v>
      </c>
      <c r="AF348" s="31">
        <f t="shared" si="23"/>
        <v>924</v>
      </c>
      <c r="AG348" s="31" t="s">
        <v>1328</v>
      </c>
      <c r="AH348" s="31" t="s">
        <v>1329</v>
      </c>
      <c r="AI348" s="31" t="s">
        <v>1330</v>
      </c>
      <c r="AJ348" s="31"/>
      <c r="AK348" s="31"/>
      <c r="AL348" s="31"/>
      <c r="AM348" s="31"/>
      <c r="AN348" s="31"/>
      <c r="AO348" s="31"/>
    </row>
    <row r="349" s="19" customFormat="1" ht="61" customHeight="1" spans="1:41">
      <c r="A349" s="31"/>
      <c r="B349" s="31" t="s">
        <v>1346</v>
      </c>
      <c r="C349" s="31" t="s">
        <v>1347</v>
      </c>
      <c r="D349" s="31" t="s">
        <v>846</v>
      </c>
      <c r="E349" s="31" t="s">
        <v>1327</v>
      </c>
      <c r="F349" s="31" t="s">
        <v>116</v>
      </c>
      <c r="G349" s="31" t="s">
        <v>145</v>
      </c>
      <c r="H349" s="31" t="s">
        <v>1207</v>
      </c>
      <c r="I349" s="30" t="s">
        <v>1208</v>
      </c>
      <c r="J349" s="31">
        <f t="shared" si="21"/>
        <v>106.1</v>
      </c>
      <c r="K349" s="31">
        <f t="shared" si="22"/>
        <v>106.1</v>
      </c>
      <c r="L349" s="31">
        <v>50</v>
      </c>
      <c r="M349" s="31">
        <v>15</v>
      </c>
      <c r="N349" s="31"/>
      <c r="O349" s="31">
        <v>41.1</v>
      </c>
      <c r="P349" s="31"/>
      <c r="Q349" s="31"/>
      <c r="R349" s="31"/>
      <c r="S349" s="31"/>
      <c r="T349" s="31"/>
      <c r="U349" s="31"/>
      <c r="V349" s="31"/>
      <c r="W349" s="31"/>
      <c r="X349" s="31" t="s">
        <v>117</v>
      </c>
      <c r="Y349" s="31" t="s">
        <v>118</v>
      </c>
      <c r="Z349" s="31" t="s">
        <v>137</v>
      </c>
      <c r="AA349" s="31" t="s">
        <v>137</v>
      </c>
      <c r="AB349" s="31" t="s">
        <v>137</v>
      </c>
      <c r="AC349" s="31" t="s">
        <v>137</v>
      </c>
      <c r="AD349" s="31">
        <v>395</v>
      </c>
      <c r="AE349" s="31">
        <v>1383</v>
      </c>
      <c r="AF349" s="31">
        <f t="shared" si="23"/>
        <v>1383</v>
      </c>
      <c r="AG349" s="31" t="s">
        <v>1328</v>
      </c>
      <c r="AH349" s="31" t="s">
        <v>1329</v>
      </c>
      <c r="AI349" s="31" t="s">
        <v>1330</v>
      </c>
      <c r="AJ349" s="31"/>
      <c r="AK349" s="31"/>
      <c r="AL349" s="31"/>
      <c r="AM349" s="31"/>
      <c r="AN349" s="31"/>
      <c r="AO349" s="31"/>
    </row>
    <row r="350" ht="50.1" customHeight="1" spans="1:41">
      <c r="A350" s="31" t="s">
        <v>59</v>
      </c>
      <c r="B350" s="31" t="s">
        <v>119</v>
      </c>
      <c r="C350" s="31"/>
      <c r="D350" s="31"/>
      <c r="E350" s="31"/>
      <c r="F350" s="31"/>
      <c r="G350" s="31"/>
      <c r="H350" s="31"/>
      <c r="I350" s="30"/>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row>
    <row r="351" ht="35.1" customHeight="1" spans="1:41">
      <c r="A351" s="30" t="s">
        <v>60</v>
      </c>
      <c r="B351" s="31" t="s">
        <v>119</v>
      </c>
      <c r="C351" s="31"/>
      <c r="D351" s="31"/>
      <c r="E351" s="31"/>
      <c r="F351" s="31"/>
      <c r="G351" s="31"/>
      <c r="H351" s="31"/>
      <c r="I351" s="30"/>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row>
    <row r="352" s="19" customFormat="1" ht="72" customHeight="1" spans="1:41">
      <c r="A352" s="30" t="s">
        <v>61</v>
      </c>
      <c r="B352" s="31" t="s">
        <v>1348</v>
      </c>
      <c r="C352" s="31" t="s">
        <v>1349</v>
      </c>
      <c r="D352" s="31" t="s">
        <v>1350</v>
      </c>
      <c r="E352" s="31"/>
      <c r="F352" s="31" t="s">
        <v>116</v>
      </c>
      <c r="G352" s="31" t="s">
        <v>145</v>
      </c>
      <c r="H352" s="31" t="s">
        <v>1351</v>
      </c>
      <c r="I352" s="30" t="s">
        <v>1352</v>
      </c>
      <c r="J352" s="31">
        <f>K352</f>
        <v>1475</v>
      </c>
      <c r="K352" s="31">
        <f>L352+M352+N352+O352</f>
        <v>1475</v>
      </c>
      <c r="L352" s="31">
        <v>575</v>
      </c>
      <c r="M352" s="31"/>
      <c r="N352" s="31"/>
      <c r="O352" s="31">
        <v>900</v>
      </c>
      <c r="P352" s="31"/>
      <c r="Q352" s="31"/>
      <c r="R352" s="31"/>
      <c r="S352" s="31"/>
      <c r="T352" s="31"/>
      <c r="U352" s="31"/>
      <c r="V352" s="31"/>
      <c r="W352" s="31"/>
      <c r="X352" s="31" t="s">
        <v>117</v>
      </c>
      <c r="Y352" s="31" t="s">
        <v>118</v>
      </c>
      <c r="Z352" s="31" t="s">
        <v>137</v>
      </c>
      <c r="AA352" s="31" t="s">
        <v>137</v>
      </c>
      <c r="AB352" s="31" t="s">
        <v>137</v>
      </c>
      <c r="AC352" s="31" t="s">
        <v>137</v>
      </c>
      <c r="AD352" s="31">
        <v>46</v>
      </c>
      <c r="AE352" s="31">
        <v>86</v>
      </c>
      <c r="AF352" s="31">
        <v>86</v>
      </c>
      <c r="AG352" s="31" t="s">
        <v>1328</v>
      </c>
      <c r="AH352" s="31" t="s">
        <v>1353</v>
      </c>
      <c r="AI352" s="31" t="s">
        <v>1354</v>
      </c>
      <c r="AJ352" s="31"/>
      <c r="AK352" s="31"/>
      <c r="AL352" s="31"/>
      <c r="AM352" s="31"/>
      <c r="AN352" s="31"/>
      <c r="AO352" s="31"/>
    </row>
    <row r="353" ht="35.1" customHeight="1" spans="1:41">
      <c r="A353" s="30" t="s">
        <v>28</v>
      </c>
      <c r="B353" s="31" t="s">
        <v>119</v>
      </c>
      <c r="C353" s="31"/>
      <c r="D353" s="31"/>
      <c r="E353" s="31"/>
      <c r="F353" s="31"/>
      <c r="G353" s="31"/>
      <c r="H353" s="31"/>
      <c r="I353" s="30"/>
      <c r="J353" s="31">
        <f>SUM(J354:J359)</f>
        <v>262.8472</v>
      </c>
      <c r="K353" s="31">
        <f t="shared" ref="K353:W353" si="24">SUM(K354:K359)</f>
        <v>262.8472</v>
      </c>
      <c r="L353" s="31">
        <f t="shared" si="24"/>
        <v>0</v>
      </c>
      <c r="M353" s="31">
        <f t="shared" si="24"/>
        <v>262.8472</v>
      </c>
      <c r="N353" s="31">
        <f t="shared" si="24"/>
        <v>0</v>
      </c>
      <c r="O353" s="31">
        <f t="shared" si="24"/>
        <v>0</v>
      </c>
      <c r="P353" s="31">
        <f t="shared" si="24"/>
        <v>0</v>
      </c>
      <c r="Q353" s="31">
        <f t="shared" si="24"/>
        <v>0</v>
      </c>
      <c r="R353" s="31">
        <f t="shared" si="24"/>
        <v>0</v>
      </c>
      <c r="S353" s="31">
        <f t="shared" si="24"/>
        <v>0</v>
      </c>
      <c r="T353" s="31">
        <f t="shared" si="24"/>
        <v>0</v>
      </c>
      <c r="U353" s="31">
        <f t="shared" si="24"/>
        <v>0</v>
      </c>
      <c r="V353" s="31">
        <f t="shared" si="24"/>
        <v>0</v>
      </c>
      <c r="W353" s="31">
        <f t="shared" si="24"/>
        <v>0</v>
      </c>
      <c r="X353" s="31"/>
      <c r="Y353" s="31"/>
      <c r="Z353" s="31"/>
      <c r="AA353" s="31"/>
      <c r="AB353" s="31"/>
      <c r="AC353" s="31"/>
      <c r="AD353" s="31"/>
      <c r="AE353" s="31"/>
      <c r="AF353" s="31"/>
      <c r="AG353" s="31"/>
      <c r="AH353" s="31"/>
      <c r="AI353" s="31"/>
      <c r="AJ353" s="31"/>
      <c r="AK353" s="31"/>
      <c r="AL353" s="31"/>
      <c r="AM353" s="31"/>
      <c r="AN353" s="31"/>
      <c r="AO353" s="31"/>
    </row>
    <row r="354" s="5" customFormat="1" ht="69" customHeight="1" spans="1:41">
      <c r="A354" s="56" t="s">
        <v>1355</v>
      </c>
      <c r="B354" s="33" t="s">
        <v>1356</v>
      </c>
      <c r="C354" s="33" t="s">
        <v>1357</v>
      </c>
      <c r="D354" s="33" t="s">
        <v>268</v>
      </c>
      <c r="E354" s="33" t="s">
        <v>275</v>
      </c>
      <c r="F354" s="33" t="s">
        <v>116</v>
      </c>
      <c r="G354" s="33" t="s">
        <v>145</v>
      </c>
      <c r="H354" s="33" t="s">
        <v>276</v>
      </c>
      <c r="I354" s="33">
        <v>18791156658</v>
      </c>
      <c r="J354" s="33">
        <v>12.8472</v>
      </c>
      <c r="K354" s="33">
        <v>12.8472</v>
      </c>
      <c r="L354" s="33"/>
      <c r="M354" s="33">
        <v>12.8472</v>
      </c>
      <c r="N354" s="33"/>
      <c r="O354" s="33"/>
      <c r="P354" s="33"/>
      <c r="Q354" s="33"/>
      <c r="R354" s="33"/>
      <c r="S354" s="33"/>
      <c r="T354" s="33"/>
      <c r="U354" s="33"/>
      <c r="V354" s="33"/>
      <c r="W354" s="33"/>
      <c r="X354" s="33" t="s">
        <v>136</v>
      </c>
      <c r="Y354" s="33" t="s">
        <v>118</v>
      </c>
      <c r="Z354" s="33" t="s">
        <v>137</v>
      </c>
      <c r="AA354" s="33" t="s">
        <v>118</v>
      </c>
      <c r="AB354" s="33" t="s">
        <v>118</v>
      </c>
      <c r="AC354" s="33" t="s">
        <v>137</v>
      </c>
      <c r="AD354" s="33">
        <v>46</v>
      </c>
      <c r="AE354" s="33">
        <v>46</v>
      </c>
      <c r="AF354" s="33">
        <v>46</v>
      </c>
      <c r="AG354" s="33" t="s">
        <v>1328</v>
      </c>
      <c r="AH354" s="33" t="s">
        <v>1358</v>
      </c>
      <c r="AI354" s="33" t="s">
        <v>838</v>
      </c>
      <c r="AJ354" s="33"/>
      <c r="AK354" s="33"/>
      <c r="AL354" s="33"/>
      <c r="AM354" s="33"/>
      <c r="AN354" s="33"/>
      <c r="AO354" s="33"/>
    </row>
    <row r="355" s="3" customFormat="1" ht="52" customHeight="1" spans="1:41">
      <c r="A355" s="56" t="s">
        <v>1355</v>
      </c>
      <c r="B355" s="84" t="s">
        <v>1359</v>
      </c>
      <c r="C355" s="31" t="s">
        <v>1360</v>
      </c>
      <c r="D355" s="31" t="s">
        <v>707</v>
      </c>
      <c r="E355" s="44" t="s">
        <v>715</v>
      </c>
      <c r="F355" s="31" t="s">
        <v>116</v>
      </c>
      <c r="G355" s="33" t="s">
        <v>145</v>
      </c>
      <c r="H355" s="31" t="s">
        <v>1212</v>
      </c>
      <c r="I355" s="30" t="s">
        <v>1213</v>
      </c>
      <c r="J355" s="44">
        <v>50</v>
      </c>
      <c r="K355" s="44">
        <v>50</v>
      </c>
      <c r="L355" s="31"/>
      <c r="M355" s="44">
        <v>50</v>
      </c>
      <c r="N355" s="31"/>
      <c r="O355" s="31"/>
      <c r="P355" s="31"/>
      <c r="Q355" s="31"/>
      <c r="R355" s="31"/>
      <c r="S355" s="31"/>
      <c r="T355" s="31"/>
      <c r="U355" s="31"/>
      <c r="V355" s="31"/>
      <c r="W355" s="31"/>
      <c r="X355" s="31" t="s">
        <v>117</v>
      </c>
      <c r="Y355" s="31" t="s">
        <v>118</v>
      </c>
      <c r="Z355" s="31" t="s">
        <v>137</v>
      </c>
      <c r="AA355" s="31" t="s">
        <v>137</v>
      </c>
      <c r="AB355" s="31" t="s">
        <v>118</v>
      </c>
      <c r="AC355" s="31" t="s">
        <v>137</v>
      </c>
      <c r="AD355" s="44">
        <v>50</v>
      </c>
      <c r="AE355" s="31">
        <v>175</v>
      </c>
      <c r="AF355" s="31">
        <v>175</v>
      </c>
      <c r="AG355" s="31" t="s">
        <v>1361</v>
      </c>
      <c r="AH355" s="31" t="s">
        <v>1362</v>
      </c>
      <c r="AI355" s="31"/>
      <c r="AJ355" s="31"/>
      <c r="AK355" s="31"/>
      <c r="AL355" s="31"/>
      <c r="AM355" s="31"/>
      <c r="AN355" s="31"/>
      <c r="AO355" s="31"/>
    </row>
    <row r="356" s="3" customFormat="1" ht="49" customHeight="1" spans="1:41">
      <c r="A356" s="56" t="s">
        <v>1355</v>
      </c>
      <c r="B356" s="84" t="s">
        <v>1359</v>
      </c>
      <c r="C356" s="31" t="s">
        <v>1360</v>
      </c>
      <c r="D356" s="31" t="s">
        <v>707</v>
      </c>
      <c r="E356" s="44" t="s">
        <v>730</v>
      </c>
      <c r="F356" s="31" t="s">
        <v>116</v>
      </c>
      <c r="G356" s="33" t="s">
        <v>145</v>
      </c>
      <c r="H356" s="31" t="s">
        <v>1212</v>
      </c>
      <c r="I356" s="30" t="s">
        <v>1213</v>
      </c>
      <c r="J356" s="44">
        <v>50</v>
      </c>
      <c r="K356" s="44">
        <v>50</v>
      </c>
      <c r="L356" s="31"/>
      <c r="M356" s="44">
        <v>50</v>
      </c>
      <c r="N356" s="31"/>
      <c r="O356" s="31"/>
      <c r="P356" s="31"/>
      <c r="Q356" s="31"/>
      <c r="R356" s="31"/>
      <c r="S356" s="31"/>
      <c r="T356" s="31"/>
      <c r="U356" s="31"/>
      <c r="V356" s="31"/>
      <c r="W356" s="31"/>
      <c r="X356" s="31" t="s">
        <v>117</v>
      </c>
      <c r="Y356" s="31" t="s">
        <v>118</v>
      </c>
      <c r="Z356" s="31" t="s">
        <v>137</v>
      </c>
      <c r="AA356" s="31" t="s">
        <v>137</v>
      </c>
      <c r="AB356" s="31" t="s">
        <v>118</v>
      </c>
      <c r="AC356" s="31" t="s">
        <v>137</v>
      </c>
      <c r="AD356" s="44">
        <v>50</v>
      </c>
      <c r="AE356" s="31">
        <v>175</v>
      </c>
      <c r="AF356" s="31">
        <v>175</v>
      </c>
      <c r="AG356" s="31" t="s">
        <v>1361</v>
      </c>
      <c r="AH356" s="31" t="s">
        <v>1362</v>
      </c>
      <c r="AI356" s="31"/>
      <c r="AJ356" s="31"/>
      <c r="AK356" s="31"/>
      <c r="AL356" s="31"/>
      <c r="AM356" s="31"/>
      <c r="AN356" s="31"/>
      <c r="AO356" s="31"/>
    </row>
    <row r="357" s="3" customFormat="1" ht="45" customHeight="1" spans="1:41">
      <c r="A357" s="56" t="s">
        <v>1355</v>
      </c>
      <c r="B357" s="84" t="s">
        <v>1359</v>
      </c>
      <c r="C357" s="31" t="s">
        <v>1360</v>
      </c>
      <c r="D357" s="31" t="s">
        <v>707</v>
      </c>
      <c r="E357" s="44" t="s">
        <v>726</v>
      </c>
      <c r="F357" s="31" t="s">
        <v>116</v>
      </c>
      <c r="G357" s="33" t="s">
        <v>145</v>
      </c>
      <c r="H357" s="31" t="s">
        <v>1212</v>
      </c>
      <c r="I357" s="30" t="s">
        <v>1213</v>
      </c>
      <c r="J357" s="44">
        <v>50</v>
      </c>
      <c r="K357" s="44">
        <v>50</v>
      </c>
      <c r="L357" s="31"/>
      <c r="M357" s="44">
        <v>50</v>
      </c>
      <c r="N357" s="31"/>
      <c r="O357" s="31"/>
      <c r="P357" s="31"/>
      <c r="Q357" s="31"/>
      <c r="R357" s="31"/>
      <c r="S357" s="31"/>
      <c r="T357" s="31"/>
      <c r="U357" s="31"/>
      <c r="V357" s="31"/>
      <c r="W357" s="31"/>
      <c r="X357" s="31" t="s">
        <v>117</v>
      </c>
      <c r="Y357" s="31" t="s">
        <v>118</v>
      </c>
      <c r="Z357" s="31" t="s">
        <v>137</v>
      </c>
      <c r="AA357" s="31" t="s">
        <v>137</v>
      </c>
      <c r="AB357" s="31" t="s">
        <v>118</v>
      </c>
      <c r="AC357" s="31" t="s">
        <v>137</v>
      </c>
      <c r="AD357" s="44">
        <v>50</v>
      </c>
      <c r="AE357" s="31">
        <v>175</v>
      </c>
      <c r="AF357" s="31">
        <v>175</v>
      </c>
      <c r="AG357" s="31" t="s">
        <v>1361</v>
      </c>
      <c r="AH357" s="31" t="s">
        <v>1362</v>
      </c>
      <c r="AI357" s="31"/>
      <c r="AJ357" s="31"/>
      <c r="AK357" s="31"/>
      <c r="AL357" s="31"/>
      <c r="AM357" s="31"/>
      <c r="AN357" s="31"/>
      <c r="AO357" s="31"/>
    </row>
    <row r="358" s="3" customFormat="1" ht="46" customHeight="1" spans="1:41">
      <c r="A358" s="56" t="s">
        <v>1355</v>
      </c>
      <c r="B358" s="84" t="s">
        <v>1359</v>
      </c>
      <c r="C358" s="31" t="s">
        <v>1360</v>
      </c>
      <c r="D358" s="31" t="s">
        <v>787</v>
      </c>
      <c r="E358" s="31" t="s">
        <v>807</v>
      </c>
      <c r="F358" s="31" t="s">
        <v>116</v>
      </c>
      <c r="G358" s="33" t="s">
        <v>145</v>
      </c>
      <c r="H358" s="31" t="s">
        <v>1207</v>
      </c>
      <c r="I358" s="30" t="s">
        <v>1208</v>
      </c>
      <c r="J358" s="44">
        <v>50</v>
      </c>
      <c r="K358" s="44">
        <v>50</v>
      </c>
      <c r="L358" s="31"/>
      <c r="M358" s="44">
        <v>50</v>
      </c>
      <c r="N358" s="31"/>
      <c r="O358" s="31"/>
      <c r="P358" s="31"/>
      <c r="Q358" s="31"/>
      <c r="R358" s="31"/>
      <c r="S358" s="31"/>
      <c r="T358" s="31"/>
      <c r="U358" s="31"/>
      <c r="V358" s="31"/>
      <c r="W358" s="31"/>
      <c r="X358" s="31" t="s">
        <v>117</v>
      </c>
      <c r="Y358" s="31" t="s">
        <v>118</v>
      </c>
      <c r="Z358" s="31" t="s">
        <v>137</v>
      </c>
      <c r="AA358" s="31" t="s">
        <v>137</v>
      </c>
      <c r="AB358" s="31" t="s">
        <v>118</v>
      </c>
      <c r="AC358" s="31" t="s">
        <v>137</v>
      </c>
      <c r="AD358" s="44">
        <v>50</v>
      </c>
      <c r="AE358" s="31">
        <v>175</v>
      </c>
      <c r="AF358" s="31">
        <v>175</v>
      </c>
      <c r="AG358" s="31" t="s">
        <v>1361</v>
      </c>
      <c r="AH358" s="31" t="s">
        <v>1362</v>
      </c>
      <c r="AI358" s="31"/>
      <c r="AJ358" s="31"/>
      <c r="AK358" s="31"/>
      <c r="AL358" s="31"/>
      <c r="AM358" s="31"/>
      <c r="AN358" s="31"/>
      <c r="AO358" s="31"/>
    </row>
    <row r="359" s="3" customFormat="1" ht="44" customHeight="1" spans="1:41">
      <c r="A359" s="56" t="s">
        <v>1355</v>
      </c>
      <c r="B359" s="84" t="s">
        <v>1359</v>
      </c>
      <c r="C359" s="31" t="s">
        <v>1360</v>
      </c>
      <c r="D359" s="31" t="s">
        <v>787</v>
      </c>
      <c r="E359" s="31" t="s">
        <v>788</v>
      </c>
      <c r="F359" s="31" t="s">
        <v>116</v>
      </c>
      <c r="G359" s="33" t="s">
        <v>145</v>
      </c>
      <c r="H359" s="31" t="s">
        <v>1207</v>
      </c>
      <c r="I359" s="30" t="s">
        <v>1208</v>
      </c>
      <c r="J359" s="44">
        <v>50</v>
      </c>
      <c r="K359" s="44">
        <v>50</v>
      </c>
      <c r="L359" s="31"/>
      <c r="M359" s="44">
        <v>50</v>
      </c>
      <c r="N359" s="31"/>
      <c r="O359" s="31"/>
      <c r="P359" s="31"/>
      <c r="Q359" s="31"/>
      <c r="R359" s="31"/>
      <c r="S359" s="31"/>
      <c r="T359" s="31"/>
      <c r="U359" s="31"/>
      <c r="V359" s="31"/>
      <c r="W359" s="31"/>
      <c r="X359" s="31" t="s">
        <v>117</v>
      </c>
      <c r="Y359" s="31" t="s">
        <v>118</v>
      </c>
      <c r="Z359" s="31" t="s">
        <v>137</v>
      </c>
      <c r="AA359" s="31" t="s">
        <v>137</v>
      </c>
      <c r="AB359" s="31" t="s">
        <v>118</v>
      </c>
      <c r="AC359" s="31" t="s">
        <v>137</v>
      </c>
      <c r="AD359" s="44">
        <v>50</v>
      </c>
      <c r="AE359" s="31">
        <v>175</v>
      </c>
      <c r="AF359" s="31">
        <v>175</v>
      </c>
      <c r="AG359" s="31" t="s">
        <v>1361</v>
      </c>
      <c r="AH359" s="31" t="s">
        <v>1362</v>
      </c>
      <c r="AI359" s="31"/>
      <c r="AJ359" s="31"/>
      <c r="AK359" s="31"/>
      <c r="AL359" s="31"/>
      <c r="AM359" s="31"/>
      <c r="AN359" s="31"/>
      <c r="AO359" s="31"/>
    </row>
    <row r="360" ht="35.1" customHeight="1" spans="1:41">
      <c r="A360" s="29" t="s">
        <v>62</v>
      </c>
      <c r="B360" s="29" t="s">
        <v>7</v>
      </c>
      <c r="C360" s="29"/>
      <c r="D360" s="29"/>
      <c r="E360" s="29"/>
      <c r="F360" s="29"/>
      <c r="G360" s="29"/>
      <c r="H360" s="29"/>
      <c r="I360" s="80"/>
      <c r="J360" s="29">
        <f>J361+J362+J364</f>
        <v>5896.1</v>
      </c>
      <c r="K360" s="29">
        <f t="shared" ref="K360:W360" si="25">K361+K362+K364</f>
        <v>0</v>
      </c>
      <c r="L360" s="29">
        <f t="shared" si="25"/>
        <v>0</v>
      </c>
      <c r="M360" s="29">
        <f t="shared" si="25"/>
        <v>0</v>
      </c>
      <c r="N360" s="29">
        <f t="shared" si="25"/>
        <v>0</v>
      </c>
      <c r="O360" s="29">
        <f t="shared" si="25"/>
        <v>0</v>
      </c>
      <c r="P360" s="29">
        <f t="shared" si="25"/>
        <v>5896.1</v>
      </c>
      <c r="Q360" s="29">
        <f t="shared" si="25"/>
        <v>0</v>
      </c>
      <c r="R360" s="29">
        <f t="shared" si="25"/>
        <v>0</v>
      </c>
      <c r="S360" s="29">
        <f t="shared" si="25"/>
        <v>0</v>
      </c>
      <c r="T360" s="29">
        <f t="shared" si="25"/>
        <v>0</v>
      </c>
      <c r="U360" s="29">
        <f t="shared" si="25"/>
        <v>0</v>
      </c>
      <c r="V360" s="29">
        <f t="shared" si="25"/>
        <v>0</v>
      </c>
      <c r="W360" s="29">
        <f t="shared" si="25"/>
        <v>0</v>
      </c>
      <c r="X360" s="29"/>
      <c r="Y360" s="29"/>
      <c r="Z360" s="29"/>
      <c r="AA360" s="29"/>
      <c r="AB360" s="29"/>
      <c r="AC360" s="29"/>
      <c r="AD360" s="29"/>
      <c r="AE360" s="29"/>
      <c r="AF360" s="29"/>
      <c r="AG360" s="29"/>
      <c r="AH360" s="29"/>
      <c r="AI360" s="29"/>
      <c r="AJ360" s="29"/>
      <c r="AK360" s="29"/>
      <c r="AL360" s="29"/>
      <c r="AM360" s="29"/>
      <c r="AN360" s="29"/>
      <c r="AO360" s="29"/>
    </row>
    <row r="361" ht="35.1" customHeight="1" spans="1:41">
      <c r="A361" s="30" t="s">
        <v>63</v>
      </c>
      <c r="B361" s="31" t="s">
        <v>119</v>
      </c>
      <c r="C361" s="31"/>
      <c r="D361" s="31"/>
      <c r="E361" s="31"/>
      <c r="F361" s="31"/>
      <c r="G361" s="31"/>
      <c r="H361" s="31"/>
      <c r="I361" s="30"/>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row>
    <row r="362" s="3" customFormat="1" ht="35.1" customHeight="1" spans="1:41">
      <c r="A362" s="30" t="s">
        <v>64</v>
      </c>
      <c r="B362" s="31" t="s">
        <v>119</v>
      </c>
      <c r="C362" s="31"/>
      <c r="D362" s="31"/>
      <c r="E362" s="31"/>
      <c r="F362" s="31"/>
      <c r="G362" s="31"/>
      <c r="H362" s="31"/>
      <c r="I362" s="31"/>
      <c r="J362" s="31">
        <f>SUM(J363:J363)</f>
        <v>5896.1</v>
      </c>
      <c r="K362" s="31"/>
      <c r="L362" s="31"/>
      <c r="M362" s="31"/>
      <c r="N362" s="31"/>
      <c r="O362" s="31"/>
      <c r="P362" s="31">
        <f>SUM(P363:P363)</f>
        <v>5896.1</v>
      </c>
      <c r="Q362" s="31"/>
      <c r="R362" s="31"/>
      <c r="S362" s="31"/>
      <c r="T362" s="31"/>
      <c r="U362" s="31"/>
      <c r="V362" s="31"/>
      <c r="W362" s="31"/>
      <c r="X362" s="31"/>
      <c r="Y362" s="31"/>
      <c r="Z362" s="31"/>
      <c r="AA362" s="31"/>
      <c r="AB362" s="31"/>
      <c r="AC362" s="31"/>
      <c r="AD362" s="31">
        <f t="shared" ref="AD362:AF362" si="26">SUM(AD363:AD363)</f>
        <v>7114</v>
      </c>
      <c r="AE362" s="31">
        <f t="shared" si="26"/>
        <v>21793</v>
      </c>
      <c r="AF362" s="31">
        <f t="shared" si="26"/>
        <v>83317</v>
      </c>
      <c r="AG362" s="31"/>
      <c r="AH362" s="31"/>
      <c r="AI362" s="31"/>
      <c r="AJ362" s="31"/>
      <c r="AK362" s="31"/>
      <c r="AL362" s="31"/>
      <c r="AM362" s="31"/>
      <c r="AN362" s="31"/>
      <c r="AO362" s="31"/>
    </row>
    <row r="363" s="20" customFormat="1" ht="408" customHeight="1" spans="1:41">
      <c r="A363" s="85" t="s">
        <v>1363</v>
      </c>
      <c r="B363" s="86" t="s">
        <v>1364</v>
      </c>
      <c r="C363" s="86" t="s">
        <v>1365</v>
      </c>
      <c r="D363" s="86" t="s">
        <v>1366</v>
      </c>
      <c r="E363" s="87" t="s">
        <v>1367</v>
      </c>
      <c r="F363" s="86" t="s">
        <v>116</v>
      </c>
      <c r="G363" s="31" t="s">
        <v>1368</v>
      </c>
      <c r="H363" s="86" t="s">
        <v>1369</v>
      </c>
      <c r="I363" s="86" t="s">
        <v>1370</v>
      </c>
      <c r="J363" s="86">
        <v>5896.1</v>
      </c>
      <c r="K363" s="86"/>
      <c r="L363" s="86"/>
      <c r="M363" s="86"/>
      <c r="N363" s="86"/>
      <c r="O363" s="86"/>
      <c r="P363" s="86">
        <v>5896.1</v>
      </c>
      <c r="Q363" s="86"/>
      <c r="R363" s="86"/>
      <c r="S363" s="86"/>
      <c r="T363" s="86"/>
      <c r="U363" s="86"/>
      <c r="V363" s="86"/>
      <c r="W363" s="86"/>
      <c r="X363" s="86" t="s">
        <v>117</v>
      </c>
      <c r="Y363" s="86" t="s">
        <v>118</v>
      </c>
      <c r="Z363" s="86" t="s">
        <v>118</v>
      </c>
      <c r="AA363" s="86" t="s">
        <v>137</v>
      </c>
      <c r="AB363" s="86" t="s">
        <v>137</v>
      </c>
      <c r="AC363" s="86" t="s">
        <v>137</v>
      </c>
      <c r="AD363" s="86">
        <v>7114</v>
      </c>
      <c r="AE363" s="86">
        <v>21793</v>
      </c>
      <c r="AF363" s="86">
        <v>83317</v>
      </c>
      <c r="AG363" s="86" t="s">
        <v>1371</v>
      </c>
      <c r="AH363" s="86" t="s">
        <v>1372</v>
      </c>
      <c r="AI363" s="86" t="s">
        <v>1373</v>
      </c>
      <c r="AJ363" s="86"/>
      <c r="AK363" s="86"/>
      <c r="AL363" s="86"/>
      <c r="AM363" s="86"/>
      <c r="AN363" s="86"/>
      <c r="AO363" s="86"/>
    </row>
    <row r="364" ht="35.1" customHeight="1" spans="1:41">
      <c r="A364" s="30" t="s">
        <v>65</v>
      </c>
      <c r="B364" s="31" t="s">
        <v>119</v>
      </c>
      <c r="C364" s="31"/>
      <c r="D364" s="31"/>
      <c r="E364" s="31"/>
      <c r="F364" s="31"/>
      <c r="G364" s="31"/>
      <c r="H364" s="31"/>
      <c r="I364" s="30"/>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row>
    <row r="365" ht="35.1" customHeight="1" spans="1:41">
      <c r="A365" s="29" t="s">
        <v>66</v>
      </c>
      <c r="B365" s="29" t="s">
        <v>7</v>
      </c>
      <c r="C365" s="29"/>
      <c r="D365" s="29"/>
      <c r="E365" s="29"/>
      <c r="F365" s="29"/>
      <c r="G365" s="29"/>
      <c r="H365" s="29"/>
      <c r="I365" s="80"/>
      <c r="J365" s="29">
        <f>J366+J367+J368+J371+J372</f>
        <v>5463.52</v>
      </c>
      <c r="K365" s="29">
        <f t="shared" ref="K365:W365" si="27">K366+K367+K368+K371+K372</f>
        <v>0</v>
      </c>
      <c r="L365" s="29">
        <f t="shared" si="27"/>
        <v>0</v>
      </c>
      <c r="M365" s="29">
        <f t="shared" si="27"/>
        <v>0</v>
      </c>
      <c r="N365" s="29">
        <f t="shared" si="27"/>
        <v>0</v>
      </c>
      <c r="O365" s="29">
        <f t="shared" si="27"/>
        <v>0</v>
      </c>
      <c r="P365" s="29">
        <f t="shared" si="27"/>
        <v>5463.52</v>
      </c>
      <c r="Q365" s="29">
        <f t="shared" si="27"/>
        <v>0</v>
      </c>
      <c r="R365" s="29">
        <f t="shared" si="27"/>
        <v>0</v>
      </c>
      <c r="S365" s="29">
        <f t="shared" si="27"/>
        <v>0</v>
      </c>
      <c r="T365" s="29">
        <f t="shared" si="27"/>
        <v>0</v>
      </c>
      <c r="U365" s="29">
        <f t="shared" si="27"/>
        <v>0</v>
      </c>
      <c r="V365" s="29">
        <f t="shared" si="27"/>
        <v>0</v>
      </c>
      <c r="W365" s="29">
        <f t="shared" si="27"/>
        <v>0</v>
      </c>
      <c r="X365" s="29"/>
      <c r="Y365" s="29"/>
      <c r="Z365" s="29"/>
      <c r="AA365" s="29"/>
      <c r="AB365" s="29"/>
      <c r="AC365" s="29"/>
      <c r="AD365" s="29"/>
      <c r="AE365" s="29"/>
      <c r="AF365" s="29"/>
      <c r="AG365" s="29"/>
      <c r="AH365" s="29"/>
      <c r="AI365" s="29"/>
      <c r="AJ365" s="29"/>
      <c r="AK365" s="29"/>
      <c r="AL365" s="29"/>
      <c r="AM365" s="29"/>
      <c r="AN365" s="29"/>
      <c r="AO365" s="29"/>
    </row>
    <row r="366" s="3" customFormat="1" ht="221" customHeight="1" spans="1:16382">
      <c r="A366" s="30" t="s">
        <v>67</v>
      </c>
      <c r="B366" s="31" t="s">
        <v>1374</v>
      </c>
      <c r="C366" s="31" t="s">
        <v>1375</v>
      </c>
      <c r="D366" s="31" t="s">
        <v>1319</v>
      </c>
      <c r="E366" s="31" t="s">
        <v>1376</v>
      </c>
      <c r="F366" s="31" t="s">
        <v>116</v>
      </c>
      <c r="G366" s="31" t="s">
        <v>1377</v>
      </c>
      <c r="H366" s="31" t="s">
        <v>1378</v>
      </c>
      <c r="I366" s="31" t="s">
        <v>1379</v>
      </c>
      <c r="J366" s="31">
        <v>2068.4</v>
      </c>
      <c r="K366" s="31"/>
      <c r="L366" s="31"/>
      <c r="M366" s="31"/>
      <c r="N366" s="31"/>
      <c r="O366" s="31"/>
      <c r="P366" s="31">
        <v>2068.4</v>
      </c>
      <c r="Q366" s="31"/>
      <c r="R366" s="31"/>
      <c r="S366" s="31"/>
      <c r="T366" s="31"/>
      <c r="U366" s="31"/>
      <c r="V366" s="31"/>
      <c r="W366" s="31"/>
      <c r="X366" s="31" t="s">
        <v>117</v>
      </c>
      <c r="Y366" s="31" t="s">
        <v>118</v>
      </c>
      <c r="Z366" s="31" t="s">
        <v>137</v>
      </c>
      <c r="AA366" s="31" t="s">
        <v>137</v>
      </c>
      <c r="AB366" s="31" t="s">
        <v>137</v>
      </c>
      <c r="AC366" s="31" t="s">
        <v>137</v>
      </c>
      <c r="AD366" s="31">
        <v>2382</v>
      </c>
      <c r="AE366" s="31">
        <v>5908</v>
      </c>
      <c r="AF366" s="31">
        <v>5908</v>
      </c>
      <c r="AG366" s="31" t="s">
        <v>1380</v>
      </c>
      <c r="AH366" s="31" t="s">
        <v>1381</v>
      </c>
      <c r="AI366" s="31" t="s">
        <v>1382</v>
      </c>
      <c r="AJ366" s="31"/>
      <c r="AK366" s="31"/>
      <c r="AL366" s="31"/>
      <c r="AM366" s="31"/>
      <c r="AN366" s="31"/>
      <c r="AO366" s="31"/>
      <c r="XFB366"/>
    </row>
    <row r="367" s="3" customFormat="1" ht="245" customHeight="1" spans="1:16382">
      <c r="A367" s="30" t="s">
        <v>68</v>
      </c>
      <c r="B367" s="31" t="s">
        <v>1383</v>
      </c>
      <c r="C367" s="31" t="s">
        <v>1384</v>
      </c>
      <c r="D367" s="31" t="s">
        <v>1319</v>
      </c>
      <c r="E367" s="31" t="s">
        <v>1376</v>
      </c>
      <c r="F367" s="31" t="s">
        <v>116</v>
      </c>
      <c r="G367" s="31" t="s">
        <v>1377</v>
      </c>
      <c r="H367" s="31" t="s">
        <v>1378</v>
      </c>
      <c r="I367" s="31" t="s">
        <v>1379</v>
      </c>
      <c r="J367" s="31">
        <v>1175.3</v>
      </c>
      <c r="K367" s="31"/>
      <c r="L367" s="31"/>
      <c r="M367" s="31"/>
      <c r="N367" s="31"/>
      <c r="O367" s="31"/>
      <c r="P367" s="31">
        <v>1175.3</v>
      </c>
      <c r="Q367" s="31"/>
      <c r="R367" s="31"/>
      <c r="S367" s="31"/>
      <c r="T367" s="31"/>
      <c r="U367" s="31"/>
      <c r="V367" s="31"/>
      <c r="W367" s="31"/>
      <c r="X367" s="31" t="s">
        <v>117</v>
      </c>
      <c r="Y367" s="31" t="s">
        <v>118</v>
      </c>
      <c r="Z367" s="31" t="s">
        <v>137</v>
      </c>
      <c r="AA367" s="31" t="s">
        <v>137</v>
      </c>
      <c r="AB367" s="31" t="s">
        <v>137</v>
      </c>
      <c r="AC367" s="31" t="s">
        <v>137</v>
      </c>
      <c r="AD367" s="31">
        <v>2035</v>
      </c>
      <c r="AE367" s="31">
        <v>2059</v>
      </c>
      <c r="AF367" s="31">
        <v>2059</v>
      </c>
      <c r="AG367" s="31" t="s">
        <v>1385</v>
      </c>
      <c r="AH367" s="31" t="s">
        <v>1386</v>
      </c>
      <c r="AI367" s="31" t="s">
        <v>1387</v>
      </c>
      <c r="AJ367" s="31"/>
      <c r="AK367" s="31"/>
      <c r="AL367" s="31"/>
      <c r="AM367" s="31"/>
      <c r="AN367" s="31"/>
      <c r="AO367" s="31"/>
      <c r="XFB367"/>
    </row>
    <row r="368" ht="35.1" customHeight="1" spans="1:41">
      <c r="A368" s="30" t="s">
        <v>69</v>
      </c>
      <c r="B368" s="31" t="s">
        <v>119</v>
      </c>
      <c r="C368" s="31"/>
      <c r="D368" s="31"/>
      <c r="E368" s="31"/>
      <c r="F368" s="31"/>
      <c r="G368" s="31"/>
      <c r="H368" s="31"/>
      <c r="I368" s="30"/>
      <c r="J368" s="31">
        <f>SUM(J369:J370)</f>
        <v>1119.17</v>
      </c>
      <c r="K368" s="31">
        <f t="shared" ref="K368:W368" si="28">SUM(K369:K370)</f>
        <v>0</v>
      </c>
      <c r="L368" s="31">
        <f t="shared" si="28"/>
        <v>0</v>
      </c>
      <c r="M368" s="31">
        <f t="shared" si="28"/>
        <v>0</v>
      </c>
      <c r="N368" s="31">
        <f t="shared" si="28"/>
        <v>0</v>
      </c>
      <c r="O368" s="31">
        <f t="shared" si="28"/>
        <v>0</v>
      </c>
      <c r="P368" s="31">
        <f t="shared" si="28"/>
        <v>1119.17</v>
      </c>
      <c r="Q368" s="31">
        <f t="shared" si="28"/>
        <v>0</v>
      </c>
      <c r="R368" s="31">
        <f t="shared" si="28"/>
        <v>0</v>
      </c>
      <c r="S368" s="31">
        <f t="shared" si="28"/>
        <v>0</v>
      </c>
      <c r="T368" s="31">
        <f t="shared" si="28"/>
        <v>0</v>
      </c>
      <c r="U368" s="31">
        <f t="shared" si="28"/>
        <v>0</v>
      </c>
      <c r="V368" s="31">
        <f t="shared" si="28"/>
        <v>0</v>
      </c>
      <c r="W368" s="31">
        <f t="shared" si="28"/>
        <v>0</v>
      </c>
      <c r="X368" s="31"/>
      <c r="Y368" s="31"/>
      <c r="Z368" s="31"/>
      <c r="AA368" s="31"/>
      <c r="AB368" s="31"/>
      <c r="AC368" s="31"/>
      <c r="AD368" s="31"/>
      <c r="AE368" s="31"/>
      <c r="AF368" s="31"/>
      <c r="AG368" s="31"/>
      <c r="AH368" s="31"/>
      <c r="AI368" s="31"/>
      <c r="AJ368" s="31"/>
      <c r="AK368" s="31"/>
      <c r="AL368" s="31"/>
      <c r="AM368" s="31"/>
      <c r="AN368" s="31"/>
      <c r="AO368" s="31"/>
    </row>
    <row r="369" s="5" customFormat="1" ht="98" customHeight="1" spans="1:41">
      <c r="A369" s="36"/>
      <c r="B369" s="33" t="s">
        <v>1388</v>
      </c>
      <c r="C369" s="33" t="s">
        <v>1389</v>
      </c>
      <c r="D369" s="33" t="s">
        <v>1128</v>
      </c>
      <c r="E369" s="33" t="s">
        <v>1129</v>
      </c>
      <c r="F369" s="33" t="s">
        <v>116</v>
      </c>
      <c r="G369" s="33" t="s">
        <v>1136</v>
      </c>
      <c r="H369" s="33" t="s">
        <v>1390</v>
      </c>
      <c r="I369" s="33">
        <v>4343107</v>
      </c>
      <c r="J369" s="33">
        <v>50.9</v>
      </c>
      <c r="K369" s="33"/>
      <c r="L369" s="33"/>
      <c r="M369" s="33"/>
      <c r="N369" s="33"/>
      <c r="O369" s="33"/>
      <c r="P369" s="33">
        <v>50.9</v>
      </c>
      <c r="Q369" s="33"/>
      <c r="R369" s="33"/>
      <c r="S369" s="33"/>
      <c r="T369" s="33"/>
      <c r="U369" s="33"/>
      <c r="V369" s="33"/>
      <c r="W369" s="33"/>
      <c r="X369" s="33" t="s">
        <v>136</v>
      </c>
      <c r="Y369" s="33" t="s">
        <v>118</v>
      </c>
      <c r="Z369" s="33" t="s">
        <v>137</v>
      </c>
      <c r="AA369" s="33" t="s">
        <v>137</v>
      </c>
      <c r="AB369" s="33" t="s">
        <v>137</v>
      </c>
      <c r="AC369" s="33" t="s">
        <v>137</v>
      </c>
      <c r="AD369" s="33">
        <v>4490</v>
      </c>
      <c r="AE369" s="33">
        <v>8316</v>
      </c>
      <c r="AF369" s="33">
        <v>9856</v>
      </c>
      <c r="AG369" s="33" t="s">
        <v>1391</v>
      </c>
      <c r="AH369" s="33" t="s">
        <v>1392</v>
      </c>
      <c r="AI369" s="33" t="s">
        <v>1393</v>
      </c>
      <c r="AJ369" s="33"/>
      <c r="AK369" s="33"/>
      <c r="AL369" s="33"/>
      <c r="AM369" s="33"/>
      <c r="AN369" s="33"/>
      <c r="AO369" s="33"/>
    </row>
    <row r="370" s="5" customFormat="1" ht="69" customHeight="1" spans="1:41">
      <c r="A370" s="36"/>
      <c r="B370" s="33" t="s">
        <v>1394</v>
      </c>
      <c r="C370" s="33" t="s">
        <v>1395</v>
      </c>
      <c r="D370" s="33" t="s">
        <v>1128</v>
      </c>
      <c r="E370" s="33" t="s">
        <v>1129</v>
      </c>
      <c r="F370" s="33" t="s">
        <v>139</v>
      </c>
      <c r="G370" s="33" t="s">
        <v>1136</v>
      </c>
      <c r="H370" s="33" t="s">
        <v>1390</v>
      </c>
      <c r="I370" s="33">
        <v>4343107</v>
      </c>
      <c r="J370" s="33">
        <v>1068.27</v>
      </c>
      <c r="K370" s="33"/>
      <c r="L370" s="33"/>
      <c r="M370" s="33"/>
      <c r="N370" s="33"/>
      <c r="O370" s="33"/>
      <c r="P370" s="33">
        <v>1068.27</v>
      </c>
      <c r="Q370" s="33"/>
      <c r="R370" s="33"/>
      <c r="S370" s="33"/>
      <c r="T370" s="33"/>
      <c r="U370" s="33"/>
      <c r="V370" s="33"/>
      <c r="W370" s="33"/>
      <c r="X370" s="33" t="s">
        <v>136</v>
      </c>
      <c r="Y370" s="33" t="s">
        <v>118</v>
      </c>
      <c r="Z370" s="33" t="s">
        <v>137</v>
      </c>
      <c r="AA370" s="33" t="s">
        <v>137</v>
      </c>
      <c r="AB370" s="33" t="s">
        <v>137</v>
      </c>
      <c r="AC370" s="33" t="s">
        <v>137</v>
      </c>
      <c r="AD370" s="33">
        <v>5216</v>
      </c>
      <c r="AE370" s="33">
        <v>8093</v>
      </c>
      <c r="AF370" s="33">
        <v>12563</v>
      </c>
      <c r="AG370" s="33" t="s">
        <v>1396</v>
      </c>
      <c r="AH370" s="33" t="s">
        <v>1397</v>
      </c>
      <c r="AI370" s="33" t="s">
        <v>1398</v>
      </c>
      <c r="AJ370" s="33"/>
      <c r="AK370" s="33"/>
      <c r="AL370" s="33"/>
      <c r="AM370" s="33"/>
      <c r="AN370" s="33"/>
      <c r="AO370" s="33"/>
    </row>
    <row r="371" s="3" customFormat="1" ht="58" customHeight="1" spans="1:41">
      <c r="A371" s="30" t="s">
        <v>70</v>
      </c>
      <c r="B371" s="31" t="s">
        <v>1399</v>
      </c>
      <c r="C371" s="31" t="s">
        <v>1400</v>
      </c>
      <c r="D371" s="31" t="s">
        <v>1319</v>
      </c>
      <c r="E371" s="31" t="s">
        <v>1376</v>
      </c>
      <c r="F371" s="31" t="s">
        <v>116</v>
      </c>
      <c r="G371" s="31" t="s">
        <v>1377</v>
      </c>
      <c r="H371" s="31" t="s">
        <v>1378</v>
      </c>
      <c r="I371" s="31" t="s">
        <v>1379</v>
      </c>
      <c r="J371" s="31">
        <v>93.75</v>
      </c>
      <c r="K371" s="31"/>
      <c r="L371" s="31"/>
      <c r="M371" s="31"/>
      <c r="N371" s="31"/>
      <c r="O371" s="31"/>
      <c r="P371" s="31">
        <v>93.75</v>
      </c>
      <c r="Q371" s="31"/>
      <c r="R371" s="31"/>
      <c r="S371" s="31"/>
      <c r="T371" s="31"/>
      <c r="U371" s="31"/>
      <c r="V371" s="31"/>
      <c r="W371" s="31"/>
      <c r="X371" s="31" t="s">
        <v>117</v>
      </c>
      <c r="Y371" s="31" t="s">
        <v>118</v>
      </c>
      <c r="Z371" s="31" t="s">
        <v>137</v>
      </c>
      <c r="AA371" s="31" t="s">
        <v>137</v>
      </c>
      <c r="AB371" s="31" t="s">
        <v>137</v>
      </c>
      <c r="AC371" s="31" t="s">
        <v>137</v>
      </c>
      <c r="AD371" s="31">
        <v>279</v>
      </c>
      <c r="AE371" s="31">
        <v>279</v>
      </c>
      <c r="AF371" s="31">
        <v>279</v>
      </c>
      <c r="AG371" s="31" t="s">
        <v>1385</v>
      </c>
      <c r="AH371" s="31" t="s">
        <v>1401</v>
      </c>
      <c r="AI371" s="31" t="s">
        <v>1402</v>
      </c>
      <c r="AJ371" s="31"/>
      <c r="AK371" s="31"/>
      <c r="AL371" s="31"/>
      <c r="AM371" s="31"/>
      <c r="AN371" s="31"/>
      <c r="AO371" s="31"/>
    </row>
    <row r="372" s="3" customFormat="1" ht="191" customHeight="1" spans="1:41">
      <c r="A372" s="30" t="s">
        <v>71</v>
      </c>
      <c r="B372" s="31" t="s">
        <v>1403</v>
      </c>
      <c r="C372" s="31" t="s">
        <v>1404</v>
      </c>
      <c r="D372" s="31" t="s">
        <v>1319</v>
      </c>
      <c r="E372" s="31" t="s">
        <v>1376</v>
      </c>
      <c r="F372" s="31" t="s">
        <v>116</v>
      </c>
      <c r="G372" s="31" t="s">
        <v>1377</v>
      </c>
      <c r="H372" s="31" t="s">
        <v>1378</v>
      </c>
      <c r="I372" s="31" t="s">
        <v>1379</v>
      </c>
      <c r="J372" s="31">
        <v>1006.9</v>
      </c>
      <c r="K372" s="31"/>
      <c r="L372" s="31"/>
      <c r="M372" s="31"/>
      <c r="N372" s="31"/>
      <c r="O372" s="31"/>
      <c r="P372" s="31">
        <v>1006.9</v>
      </c>
      <c r="Q372" s="31"/>
      <c r="R372" s="31"/>
      <c r="S372" s="31"/>
      <c r="T372" s="31"/>
      <c r="U372" s="31"/>
      <c r="V372" s="31"/>
      <c r="W372" s="31"/>
      <c r="X372" s="31" t="s">
        <v>117</v>
      </c>
      <c r="Y372" s="31" t="s">
        <v>118</v>
      </c>
      <c r="Z372" s="31" t="s">
        <v>137</v>
      </c>
      <c r="AA372" s="31" t="s">
        <v>137</v>
      </c>
      <c r="AB372" s="31" t="s">
        <v>137</v>
      </c>
      <c r="AC372" s="31" t="s">
        <v>137</v>
      </c>
      <c r="AD372" s="31">
        <v>4061</v>
      </c>
      <c r="AE372" s="31">
        <v>4061</v>
      </c>
      <c r="AF372" s="31">
        <v>4061</v>
      </c>
      <c r="AG372" s="31" t="s">
        <v>1385</v>
      </c>
      <c r="AH372" s="31" t="s">
        <v>1405</v>
      </c>
      <c r="AI372" s="31" t="s">
        <v>1406</v>
      </c>
      <c r="AJ372" s="31"/>
      <c r="AK372" s="31"/>
      <c r="AL372" s="31"/>
      <c r="AM372" s="31"/>
      <c r="AN372" s="31"/>
      <c r="AO372" s="31"/>
    </row>
    <row r="373" ht="35.1" customHeight="1" spans="1:41">
      <c r="A373" s="29" t="s">
        <v>72</v>
      </c>
      <c r="B373" s="29" t="s">
        <v>7</v>
      </c>
      <c r="C373" s="29"/>
      <c r="D373" s="29"/>
      <c r="E373" s="29"/>
      <c r="F373" s="29"/>
      <c r="G373" s="29"/>
      <c r="H373" s="29"/>
      <c r="I373" s="80"/>
      <c r="J373" s="29">
        <f>J374+J445+J446+J449+J450+J467</f>
        <v>13218.4</v>
      </c>
      <c r="K373" s="29">
        <f t="shared" ref="K373:W373" si="29">K374+K445+K446+K449+K450+K467</f>
        <v>1617.2</v>
      </c>
      <c r="L373" s="29">
        <f t="shared" si="29"/>
        <v>974.2</v>
      </c>
      <c r="M373" s="29">
        <f t="shared" si="29"/>
        <v>463</v>
      </c>
      <c r="N373" s="29">
        <f t="shared" si="29"/>
        <v>0</v>
      </c>
      <c r="O373" s="29">
        <f t="shared" si="29"/>
        <v>180</v>
      </c>
      <c r="P373" s="29">
        <f t="shared" si="29"/>
        <v>11601.2</v>
      </c>
      <c r="Q373" s="29">
        <f t="shared" si="29"/>
        <v>0</v>
      </c>
      <c r="R373" s="29">
        <f t="shared" si="29"/>
        <v>0</v>
      </c>
      <c r="S373" s="29">
        <f t="shared" si="29"/>
        <v>0</v>
      </c>
      <c r="T373" s="29">
        <f t="shared" si="29"/>
        <v>0</v>
      </c>
      <c r="U373" s="29">
        <f t="shared" si="29"/>
        <v>0</v>
      </c>
      <c r="V373" s="29">
        <f t="shared" si="29"/>
        <v>0</v>
      </c>
      <c r="W373" s="29">
        <f t="shared" si="29"/>
        <v>0</v>
      </c>
      <c r="X373" s="29"/>
      <c r="Y373" s="29"/>
      <c r="Z373" s="29"/>
      <c r="AA373" s="29"/>
      <c r="AB373" s="29"/>
      <c r="AC373" s="29"/>
      <c r="AD373" s="29"/>
      <c r="AE373" s="29"/>
      <c r="AF373" s="29"/>
      <c r="AG373" s="29"/>
      <c r="AH373" s="29"/>
      <c r="AI373" s="29"/>
      <c r="AJ373" s="29"/>
      <c r="AK373" s="29"/>
      <c r="AL373" s="29"/>
      <c r="AM373" s="29"/>
      <c r="AN373" s="29"/>
      <c r="AO373" s="29"/>
    </row>
    <row r="374" s="14" customFormat="1" ht="59" customHeight="1" spans="1:42">
      <c r="A374" s="30" t="s">
        <v>73</v>
      </c>
      <c r="B374" s="31"/>
      <c r="C374" s="31"/>
      <c r="D374" s="31"/>
      <c r="E374" s="31"/>
      <c r="F374" s="31"/>
      <c r="G374" s="31"/>
      <c r="H374" s="31"/>
      <c r="I374" s="31"/>
      <c r="J374" s="31">
        <f>SUM(J375:J444)</f>
        <v>10814.9</v>
      </c>
      <c r="K374" s="31">
        <f t="shared" ref="K374:W374" si="30">SUM(K375:K444)</f>
        <v>361.7</v>
      </c>
      <c r="L374" s="31">
        <f t="shared" si="30"/>
        <v>151.7</v>
      </c>
      <c r="M374" s="31">
        <f t="shared" si="30"/>
        <v>210</v>
      </c>
      <c r="N374" s="31">
        <f t="shared" si="30"/>
        <v>0</v>
      </c>
      <c r="O374" s="31">
        <f t="shared" si="30"/>
        <v>0</v>
      </c>
      <c r="P374" s="31">
        <f t="shared" si="30"/>
        <v>10453.2</v>
      </c>
      <c r="Q374" s="31">
        <f t="shared" si="30"/>
        <v>0</v>
      </c>
      <c r="R374" s="31">
        <f t="shared" si="30"/>
        <v>0</v>
      </c>
      <c r="S374" s="31">
        <f t="shared" si="30"/>
        <v>0</v>
      </c>
      <c r="T374" s="31">
        <f t="shared" si="30"/>
        <v>0</v>
      </c>
      <c r="U374" s="31">
        <f t="shared" si="30"/>
        <v>0</v>
      </c>
      <c r="V374" s="31">
        <f t="shared" si="30"/>
        <v>0</v>
      </c>
      <c r="W374" s="31">
        <f t="shared" si="30"/>
        <v>0</v>
      </c>
      <c r="X374" s="31"/>
      <c r="Y374" s="31"/>
      <c r="Z374" s="31"/>
      <c r="AA374" s="31"/>
      <c r="AB374" s="31"/>
      <c r="AC374" s="31"/>
      <c r="AD374" s="31"/>
      <c r="AE374" s="31"/>
      <c r="AF374" s="31"/>
      <c r="AG374" s="31"/>
      <c r="AH374" s="31"/>
      <c r="AI374" s="31"/>
      <c r="AJ374" s="31"/>
      <c r="AK374" s="31"/>
      <c r="AL374" s="31"/>
      <c r="AM374" s="31"/>
      <c r="AN374" s="31"/>
      <c r="AO374" s="31"/>
      <c r="AP374" s="96"/>
    </row>
    <row r="375" s="21" customFormat="1" ht="59" customHeight="1" spans="1:41">
      <c r="A375" s="88" t="s">
        <v>1407</v>
      </c>
      <c r="B375" s="89" t="s">
        <v>1408</v>
      </c>
      <c r="C375" s="90" t="s">
        <v>1409</v>
      </c>
      <c r="D375" s="89" t="s">
        <v>501</v>
      </c>
      <c r="E375" s="89" t="s">
        <v>531</v>
      </c>
      <c r="F375" s="31" t="s">
        <v>116</v>
      </c>
      <c r="G375" s="33" t="s">
        <v>1246</v>
      </c>
      <c r="H375" s="31"/>
      <c r="I375" s="31"/>
      <c r="J375" s="92">
        <v>494</v>
      </c>
      <c r="K375" s="31"/>
      <c r="L375" s="31"/>
      <c r="M375" s="31"/>
      <c r="N375" s="31"/>
      <c r="O375" s="31"/>
      <c r="P375" s="93">
        <v>494</v>
      </c>
      <c r="Q375" s="31"/>
      <c r="R375" s="31"/>
      <c r="S375" s="31"/>
      <c r="T375" s="31"/>
      <c r="U375" s="31"/>
      <c r="V375" s="31"/>
      <c r="W375" s="31"/>
      <c r="X375" s="94" t="s">
        <v>136</v>
      </c>
      <c r="Y375" s="31" t="s">
        <v>118</v>
      </c>
      <c r="Z375" s="31" t="s">
        <v>118</v>
      </c>
      <c r="AA375" s="31" t="s">
        <v>137</v>
      </c>
      <c r="AB375" s="31" t="s">
        <v>137</v>
      </c>
      <c r="AC375" s="31" t="s">
        <v>137</v>
      </c>
      <c r="AD375" s="31">
        <v>164</v>
      </c>
      <c r="AE375" s="31">
        <v>485</v>
      </c>
      <c r="AF375" s="31">
        <v>1143</v>
      </c>
      <c r="AG375" s="95" t="s">
        <v>1410</v>
      </c>
      <c r="AH375" s="95" t="s">
        <v>1411</v>
      </c>
      <c r="AI375" s="31" t="s">
        <v>1412</v>
      </c>
      <c r="AJ375" s="31"/>
      <c r="AK375" s="31"/>
      <c r="AL375" s="31"/>
      <c r="AM375" s="31"/>
      <c r="AN375" s="31"/>
      <c r="AO375" s="31"/>
    </row>
    <row r="376" s="21" customFormat="1" ht="59" customHeight="1" spans="1:41">
      <c r="A376" s="88"/>
      <c r="B376" s="89" t="s">
        <v>1413</v>
      </c>
      <c r="C376" s="91" t="s">
        <v>1414</v>
      </c>
      <c r="D376" s="89" t="s">
        <v>501</v>
      </c>
      <c r="E376" s="89" t="s">
        <v>531</v>
      </c>
      <c r="F376" s="31" t="s">
        <v>116</v>
      </c>
      <c r="G376" s="33" t="s">
        <v>1246</v>
      </c>
      <c r="H376" s="31"/>
      <c r="I376" s="31"/>
      <c r="J376" s="92">
        <v>273</v>
      </c>
      <c r="K376" s="31"/>
      <c r="L376" s="31"/>
      <c r="M376" s="31"/>
      <c r="N376" s="31"/>
      <c r="O376" s="31"/>
      <c r="P376" s="93">
        <v>273</v>
      </c>
      <c r="Q376" s="31"/>
      <c r="R376" s="31"/>
      <c r="S376" s="31"/>
      <c r="T376" s="31"/>
      <c r="U376" s="31"/>
      <c r="V376" s="31"/>
      <c r="W376" s="31"/>
      <c r="X376" s="94" t="s">
        <v>136</v>
      </c>
      <c r="Y376" s="31" t="s">
        <v>118</v>
      </c>
      <c r="Z376" s="31" t="s">
        <v>118</v>
      </c>
      <c r="AA376" s="31" t="s">
        <v>137</v>
      </c>
      <c r="AB376" s="31" t="s">
        <v>137</v>
      </c>
      <c r="AC376" s="31" t="s">
        <v>137</v>
      </c>
      <c r="AD376" s="31">
        <v>164</v>
      </c>
      <c r="AE376" s="31">
        <v>485</v>
      </c>
      <c r="AF376" s="31">
        <v>1143</v>
      </c>
      <c r="AG376" s="95" t="s">
        <v>1410</v>
      </c>
      <c r="AH376" s="95" t="s">
        <v>1415</v>
      </c>
      <c r="AI376" s="31" t="s">
        <v>1412</v>
      </c>
      <c r="AJ376" s="31"/>
      <c r="AK376" s="31"/>
      <c r="AL376" s="31"/>
      <c r="AM376" s="31"/>
      <c r="AN376" s="31"/>
      <c r="AO376" s="31"/>
    </row>
    <row r="377" s="21" customFormat="1" ht="59" customHeight="1" spans="1:41">
      <c r="A377" s="88"/>
      <c r="B377" s="89" t="s">
        <v>1416</v>
      </c>
      <c r="C377" s="91" t="s">
        <v>1417</v>
      </c>
      <c r="D377" s="89" t="s">
        <v>501</v>
      </c>
      <c r="E377" s="89" t="s">
        <v>531</v>
      </c>
      <c r="F377" s="31" t="s">
        <v>116</v>
      </c>
      <c r="G377" s="33" t="s">
        <v>1246</v>
      </c>
      <c r="H377" s="31"/>
      <c r="I377" s="31"/>
      <c r="J377" s="92">
        <v>432</v>
      </c>
      <c r="K377" s="31"/>
      <c r="L377" s="31"/>
      <c r="M377" s="31"/>
      <c r="N377" s="31"/>
      <c r="O377" s="31"/>
      <c r="P377" s="93">
        <v>432</v>
      </c>
      <c r="Q377" s="31"/>
      <c r="R377" s="31"/>
      <c r="S377" s="31"/>
      <c r="T377" s="31"/>
      <c r="U377" s="31"/>
      <c r="V377" s="31"/>
      <c r="W377" s="31"/>
      <c r="X377" s="94" t="s">
        <v>136</v>
      </c>
      <c r="Y377" s="31" t="s">
        <v>118</v>
      </c>
      <c r="Z377" s="31" t="s">
        <v>118</v>
      </c>
      <c r="AA377" s="31" t="s">
        <v>137</v>
      </c>
      <c r="AB377" s="31" t="s">
        <v>137</v>
      </c>
      <c r="AC377" s="31" t="s">
        <v>137</v>
      </c>
      <c r="AD377" s="31">
        <v>164</v>
      </c>
      <c r="AE377" s="31">
        <v>485</v>
      </c>
      <c r="AF377" s="31">
        <v>1143</v>
      </c>
      <c r="AG377" s="95" t="s">
        <v>1410</v>
      </c>
      <c r="AH377" s="95" t="s">
        <v>1418</v>
      </c>
      <c r="AI377" s="31" t="s">
        <v>1412</v>
      </c>
      <c r="AJ377" s="31"/>
      <c r="AK377" s="31"/>
      <c r="AL377" s="31"/>
      <c r="AM377" s="31"/>
      <c r="AN377" s="31"/>
      <c r="AO377" s="31"/>
    </row>
    <row r="378" s="21" customFormat="1" ht="59" customHeight="1" spans="1:41">
      <c r="A378" s="88"/>
      <c r="B378" s="89" t="s">
        <v>1419</v>
      </c>
      <c r="C378" s="90" t="s">
        <v>1420</v>
      </c>
      <c r="D378" s="89" t="s">
        <v>143</v>
      </c>
      <c r="E378" s="89" t="s">
        <v>152</v>
      </c>
      <c r="F378" s="31" t="s">
        <v>116</v>
      </c>
      <c r="G378" s="33" t="s">
        <v>1246</v>
      </c>
      <c r="H378" s="31"/>
      <c r="I378" s="31"/>
      <c r="J378" s="92">
        <v>325</v>
      </c>
      <c r="K378" s="31"/>
      <c r="L378" s="31"/>
      <c r="M378" s="31"/>
      <c r="N378" s="31"/>
      <c r="O378" s="31"/>
      <c r="P378" s="93">
        <v>325</v>
      </c>
      <c r="Q378" s="31"/>
      <c r="R378" s="31"/>
      <c r="S378" s="31"/>
      <c r="T378" s="31"/>
      <c r="U378" s="31"/>
      <c r="V378" s="31"/>
      <c r="W378" s="31"/>
      <c r="X378" s="94" t="s">
        <v>136</v>
      </c>
      <c r="Y378" s="31" t="s">
        <v>118</v>
      </c>
      <c r="Z378" s="31" t="s">
        <v>118</v>
      </c>
      <c r="AA378" s="31" t="s">
        <v>137</v>
      </c>
      <c r="AB378" s="31" t="s">
        <v>137</v>
      </c>
      <c r="AC378" s="31" t="s">
        <v>137</v>
      </c>
      <c r="AD378" s="31">
        <v>215</v>
      </c>
      <c r="AE378" s="31">
        <v>671</v>
      </c>
      <c r="AF378" s="31">
        <v>1298</v>
      </c>
      <c r="AG378" s="95" t="s">
        <v>1410</v>
      </c>
      <c r="AH378" s="95" t="s">
        <v>1421</v>
      </c>
      <c r="AI378" s="31" t="s">
        <v>1412</v>
      </c>
      <c r="AJ378" s="31"/>
      <c r="AK378" s="31"/>
      <c r="AL378" s="31"/>
      <c r="AM378" s="31"/>
      <c r="AN378" s="31"/>
      <c r="AO378" s="31"/>
    </row>
    <row r="379" s="21" customFormat="1" ht="59" customHeight="1" spans="1:41">
      <c r="A379" s="88"/>
      <c r="B379" s="89" t="s">
        <v>1422</v>
      </c>
      <c r="C379" s="90" t="s">
        <v>1423</v>
      </c>
      <c r="D379" s="89" t="s">
        <v>143</v>
      </c>
      <c r="E379" s="89" t="s">
        <v>156</v>
      </c>
      <c r="F379" s="31" t="s">
        <v>116</v>
      </c>
      <c r="G379" s="33" t="s">
        <v>1246</v>
      </c>
      <c r="H379" s="31"/>
      <c r="I379" s="31"/>
      <c r="J379" s="92">
        <v>260</v>
      </c>
      <c r="K379" s="31"/>
      <c r="L379" s="31"/>
      <c r="M379" s="31"/>
      <c r="N379" s="31"/>
      <c r="O379" s="31"/>
      <c r="P379" s="93">
        <v>260</v>
      </c>
      <c r="Q379" s="31"/>
      <c r="R379" s="31"/>
      <c r="S379" s="31"/>
      <c r="T379" s="31"/>
      <c r="U379" s="31"/>
      <c r="V379" s="31"/>
      <c r="W379" s="31"/>
      <c r="X379" s="94" t="s">
        <v>136</v>
      </c>
      <c r="Y379" s="31" t="s">
        <v>118</v>
      </c>
      <c r="Z379" s="31" t="s">
        <v>118</v>
      </c>
      <c r="AA379" s="31" t="s">
        <v>137</v>
      </c>
      <c r="AB379" s="31" t="s">
        <v>137</v>
      </c>
      <c r="AC379" s="31" t="s">
        <v>137</v>
      </c>
      <c r="AD379" s="31">
        <v>162</v>
      </c>
      <c r="AE379" s="31">
        <v>538</v>
      </c>
      <c r="AF379" s="31">
        <v>937</v>
      </c>
      <c r="AG379" s="95" t="s">
        <v>1410</v>
      </c>
      <c r="AH379" s="95" t="s">
        <v>1424</v>
      </c>
      <c r="AI379" s="31" t="s">
        <v>1412</v>
      </c>
      <c r="AJ379" s="31"/>
      <c r="AK379" s="31"/>
      <c r="AL379" s="31"/>
      <c r="AM379" s="31"/>
      <c r="AN379" s="31"/>
      <c r="AO379" s="31"/>
    </row>
    <row r="380" s="21" customFormat="1" ht="59" customHeight="1" spans="1:41">
      <c r="A380" s="88"/>
      <c r="B380" s="89" t="s">
        <v>1425</v>
      </c>
      <c r="C380" s="90" t="s">
        <v>1423</v>
      </c>
      <c r="D380" s="89" t="s">
        <v>143</v>
      </c>
      <c r="E380" s="89" t="s">
        <v>160</v>
      </c>
      <c r="F380" s="31" t="s">
        <v>116</v>
      </c>
      <c r="G380" s="33" t="s">
        <v>1246</v>
      </c>
      <c r="H380" s="31"/>
      <c r="I380" s="31"/>
      <c r="J380" s="92">
        <v>260</v>
      </c>
      <c r="K380" s="31"/>
      <c r="L380" s="31"/>
      <c r="M380" s="31"/>
      <c r="N380" s="31"/>
      <c r="O380" s="31"/>
      <c r="P380" s="93">
        <v>260</v>
      </c>
      <c r="Q380" s="31"/>
      <c r="R380" s="31"/>
      <c r="S380" s="31"/>
      <c r="T380" s="31"/>
      <c r="U380" s="31"/>
      <c r="V380" s="31"/>
      <c r="W380" s="31"/>
      <c r="X380" s="94" t="s">
        <v>136</v>
      </c>
      <c r="Y380" s="31" t="s">
        <v>118</v>
      </c>
      <c r="Z380" s="31" t="s">
        <v>118</v>
      </c>
      <c r="AA380" s="31" t="s">
        <v>137</v>
      </c>
      <c r="AB380" s="31" t="s">
        <v>137</v>
      </c>
      <c r="AC380" s="31" t="s">
        <v>137</v>
      </c>
      <c r="AD380" s="31">
        <v>173</v>
      </c>
      <c r="AE380" s="31">
        <v>490</v>
      </c>
      <c r="AF380" s="31">
        <v>1222</v>
      </c>
      <c r="AG380" s="95" t="s">
        <v>1410</v>
      </c>
      <c r="AH380" s="95" t="s">
        <v>1424</v>
      </c>
      <c r="AI380" s="31" t="s">
        <v>1412</v>
      </c>
      <c r="AJ380" s="31"/>
      <c r="AK380" s="31"/>
      <c r="AL380" s="31"/>
      <c r="AM380" s="31"/>
      <c r="AN380" s="31"/>
      <c r="AO380" s="31"/>
    </row>
    <row r="381" s="21" customFormat="1" ht="59" customHeight="1" spans="1:41">
      <c r="A381" s="88"/>
      <c r="B381" s="89" t="s">
        <v>1426</v>
      </c>
      <c r="C381" s="90" t="s">
        <v>1423</v>
      </c>
      <c r="D381" s="89" t="s">
        <v>143</v>
      </c>
      <c r="E381" s="89" t="s">
        <v>160</v>
      </c>
      <c r="F381" s="31" t="s">
        <v>116</v>
      </c>
      <c r="G381" s="33" t="s">
        <v>1246</v>
      </c>
      <c r="H381" s="31"/>
      <c r="I381" s="31"/>
      <c r="J381" s="92">
        <v>260</v>
      </c>
      <c r="K381" s="31"/>
      <c r="L381" s="31"/>
      <c r="M381" s="31"/>
      <c r="N381" s="31"/>
      <c r="O381" s="31"/>
      <c r="P381" s="93">
        <v>260</v>
      </c>
      <c r="Q381" s="31"/>
      <c r="R381" s="31"/>
      <c r="S381" s="31"/>
      <c r="T381" s="31"/>
      <c r="U381" s="31"/>
      <c r="V381" s="31"/>
      <c r="W381" s="31"/>
      <c r="X381" s="94" t="s">
        <v>136</v>
      </c>
      <c r="Y381" s="31" t="s">
        <v>118</v>
      </c>
      <c r="Z381" s="31" t="s">
        <v>118</v>
      </c>
      <c r="AA381" s="31" t="s">
        <v>137</v>
      </c>
      <c r="AB381" s="31" t="s">
        <v>137</v>
      </c>
      <c r="AC381" s="31" t="s">
        <v>137</v>
      </c>
      <c r="AD381" s="31">
        <v>173</v>
      </c>
      <c r="AE381" s="31">
        <v>490</v>
      </c>
      <c r="AF381" s="31">
        <v>1222</v>
      </c>
      <c r="AG381" s="95" t="s">
        <v>1410</v>
      </c>
      <c r="AH381" s="95" t="s">
        <v>1424</v>
      </c>
      <c r="AI381" s="31" t="s">
        <v>1412</v>
      </c>
      <c r="AJ381" s="31"/>
      <c r="AK381" s="31"/>
      <c r="AL381" s="31"/>
      <c r="AM381" s="31"/>
      <c r="AN381" s="31"/>
      <c r="AO381" s="31"/>
    </row>
    <row r="382" s="21" customFormat="1" ht="59" customHeight="1" spans="1:41">
      <c r="A382" s="88"/>
      <c r="B382" s="89" t="s">
        <v>1427</v>
      </c>
      <c r="C382" s="90" t="s">
        <v>1428</v>
      </c>
      <c r="D382" s="89" t="s">
        <v>787</v>
      </c>
      <c r="E382" s="89" t="s">
        <v>793</v>
      </c>
      <c r="F382" s="31" t="s">
        <v>116</v>
      </c>
      <c r="G382" s="33" t="s">
        <v>1246</v>
      </c>
      <c r="H382" s="31"/>
      <c r="I382" s="31"/>
      <c r="J382" s="92">
        <v>228</v>
      </c>
      <c r="K382" s="31"/>
      <c r="L382" s="31"/>
      <c r="M382" s="31"/>
      <c r="N382" s="31"/>
      <c r="O382" s="31"/>
      <c r="P382" s="93">
        <v>228</v>
      </c>
      <c r="Q382" s="31"/>
      <c r="R382" s="31"/>
      <c r="S382" s="31"/>
      <c r="T382" s="31"/>
      <c r="U382" s="31"/>
      <c r="V382" s="31"/>
      <c r="W382" s="31"/>
      <c r="X382" s="94" t="s">
        <v>136</v>
      </c>
      <c r="Y382" s="31" t="s">
        <v>118</v>
      </c>
      <c r="Z382" s="31" t="s">
        <v>118</v>
      </c>
      <c r="AA382" s="31" t="s">
        <v>137</v>
      </c>
      <c r="AB382" s="31" t="s">
        <v>137</v>
      </c>
      <c r="AC382" s="31" t="s">
        <v>137</v>
      </c>
      <c r="AD382" s="31">
        <v>140</v>
      </c>
      <c r="AE382" s="31">
        <v>500</v>
      </c>
      <c r="AF382" s="31">
        <v>1431</v>
      </c>
      <c r="AG382" s="95" t="s">
        <v>1410</v>
      </c>
      <c r="AH382" s="95" t="s">
        <v>1429</v>
      </c>
      <c r="AI382" s="31" t="s">
        <v>1412</v>
      </c>
      <c r="AJ382" s="31"/>
      <c r="AK382" s="31"/>
      <c r="AL382" s="31"/>
      <c r="AM382" s="31"/>
      <c r="AN382" s="31"/>
      <c r="AO382" s="31"/>
    </row>
    <row r="383" s="21" customFormat="1" ht="59" customHeight="1" spans="1:41">
      <c r="A383" s="88"/>
      <c r="B383" s="89" t="s">
        <v>1430</v>
      </c>
      <c r="C383" s="90" t="s">
        <v>1431</v>
      </c>
      <c r="D383" s="89" t="s">
        <v>787</v>
      </c>
      <c r="E383" s="89" t="s">
        <v>793</v>
      </c>
      <c r="F383" s="31" t="s">
        <v>116</v>
      </c>
      <c r="G383" s="33" t="s">
        <v>1246</v>
      </c>
      <c r="H383" s="31"/>
      <c r="I383" s="31"/>
      <c r="J383" s="92">
        <v>520</v>
      </c>
      <c r="K383" s="31"/>
      <c r="L383" s="31"/>
      <c r="M383" s="31"/>
      <c r="N383" s="31"/>
      <c r="O383" s="31"/>
      <c r="P383" s="93">
        <v>520</v>
      </c>
      <c r="Q383" s="31"/>
      <c r="R383" s="31"/>
      <c r="S383" s="31"/>
      <c r="T383" s="31"/>
      <c r="U383" s="31"/>
      <c r="V383" s="31"/>
      <c r="W383" s="31"/>
      <c r="X383" s="94" t="s">
        <v>136</v>
      </c>
      <c r="Y383" s="31" t="s">
        <v>118</v>
      </c>
      <c r="Z383" s="31" t="s">
        <v>118</v>
      </c>
      <c r="AA383" s="31" t="s">
        <v>137</v>
      </c>
      <c r="AB383" s="31" t="s">
        <v>137</v>
      </c>
      <c r="AC383" s="31" t="s">
        <v>137</v>
      </c>
      <c r="AD383" s="31">
        <v>140</v>
      </c>
      <c r="AE383" s="31">
        <v>500</v>
      </c>
      <c r="AF383" s="31">
        <v>1431</v>
      </c>
      <c r="AG383" s="95" t="s">
        <v>1410</v>
      </c>
      <c r="AH383" s="95" t="s">
        <v>1432</v>
      </c>
      <c r="AI383" s="31" t="s">
        <v>1412</v>
      </c>
      <c r="AJ383" s="31"/>
      <c r="AK383" s="31"/>
      <c r="AL383" s="31"/>
      <c r="AM383" s="31"/>
      <c r="AN383" s="31"/>
      <c r="AO383" s="31"/>
    </row>
    <row r="384" s="21" customFormat="1" ht="59" customHeight="1" spans="1:41">
      <c r="A384" s="88"/>
      <c r="B384" s="89" t="s">
        <v>1433</v>
      </c>
      <c r="C384" s="90" t="s">
        <v>1434</v>
      </c>
      <c r="D384" s="89" t="s">
        <v>787</v>
      </c>
      <c r="E384" s="89" t="s">
        <v>788</v>
      </c>
      <c r="F384" s="31" t="s">
        <v>116</v>
      </c>
      <c r="G384" s="33" t="s">
        <v>1246</v>
      </c>
      <c r="H384" s="31"/>
      <c r="I384" s="31"/>
      <c r="J384" s="92">
        <v>98</v>
      </c>
      <c r="K384" s="31"/>
      <c r="L384" s="31"/>
      <c r="M384" s="31"/>
      <c r="N384" s="31"/>
      <c r="O384" s="31"/>
      <c r="P384" s="93">
        <v>98</v>
      </c>
      <c r="Q384" s="31"/>
      <c r="R384" s="31"/>
      <c r="S384" s="31"/>
      <c r="T384" s="31"/>
      <c r="U384" s="31"/>
      <c r="V384" s="31"/>
      <c r="W384" s="31"/>
      <c r="X384" s="94" t="s">
        <v>136</v>
      </c>
      <c r="Y384" s="31" t="s">
        <v>118</v>
      </c>
      <c r="Z384" s="31" t="s">
        <v>118</v>
      </c>
      <c r="AA384" s="31" t="s">
        <v>137</v>
      </c>
      <c r="AB384" s="31" t="s">
        <v>137</v>
      </c>
      <c r="AC384" s="31" t="s">
        <v>137</v>
      </c>
      <c r="AD384" s="31">
        <v>237</v>
      </c>
      <c r="AE384" s="31">
        <v>723</v>
      </c>
      <c r="AF384" s="31">
        <v>1128</v>
      </c>
      <c r="AG384" s="95" t="s">
        <v>1410</v>
      </c>
      <c r="AH384" s="95" t="s">
        <v>1435</v>
      </c>
      <c r="AI384" s="31" t="s">
        <v>1412</v>
      </c>
      <c r="AJ384" s="31"/>
      <c r="AK384" s="31"/>
      <c r="AL384" s="31"/>
      <c r="AM384" s="31"/>
      <c r="AN384" s="31"/>
      <c r="AO384" s="31"/>
    </row>
    <row r="385" s="21" customFormat="1" ht="59" customHeight="1" spans="1:41">
      <c r="A385" s="88"/>
      <c r="B385" s="89" t="s">
        <v>1436</v>
      </c>
      <c r="C385" s="91" t="s">
        <v>1437</v>
      </c>
      <c r="D385" s="89" t="s">
        <v>787</v>
      </c>
      <c r="E385" s="89" t="s">
        <v>788</v>
      </c>
      <c r="F385" s="31" t="s">
        <v>116</v>
      </c>
      <c r="G385" s="33" t="s">
        <v>1246</v>
      </c>
      <c r="H385" s="31"/>
      <c r="I385" s="31"/>
      <c r="J385" s="92">
        <v>299</v>
      </c>
      <c r="K385" s="31"/>
      <c r="L385" s="31"/>
      <c r="M385" s="31"/>
      <c r="N385" s="31"/>
      <c r="O385" s="31"/>
      <c r="P385" s="93">
        <v>299</v>
      </c>
      <c r="Q385" s="31"/>
      <c r="R385" s="31"/>
      <c r="S385" s="31"/>
      <c r="T385" s="31"/>
      <c r="U385" s="31"/>
      <c r="V385" s="31"/>
      <c r="W385" s="31"/>
      <c r="X385" s="94" t="s">
        <v>136</v>
      </c>
      <c r="Y385" s="31" t="s">
        <v>118</v>
      </c>
      <c r="Z385" s="31" t="s">
        <v>118</v>
      </c>
      <c r="AA385" s="31" t="s">
        <v>137</v>
      </c>
      <c r="AB385" s="31" t="s">
        <v>137</v>
      </c>
      <c r="AC385" s="31" t="s">
        <v>137</v>
      </c>
      <c r="AD385" s="31">
        <v>237</v>
      </c>
      <c r="AE385" s="31">
        <v>723</v>
      </c>
      <c r="AF385" s="31">
        <v>1128</v>
      </c>
      <c r="AG385" s="95" t="s">
        <v>1410</v>
      </c>
      <c r="AH385" s="95" t="s">
        <v>1438</v>
      </c>
      <c r="AI385" s="31" t="s">
        <v>1412</v>
      </c>
      <c r="AJ385" s="31"/>
      <c r="AK385" s="31"/>
      <c r="AL385" s="31"/>
      <c r="AM385" s="31"/>
      <c r="AN385" s="31"/>
      <c r="AO385" s="31"/>
    </row>
    <row r="386" s="21" customFormat="1" ht="59" customHeight="1" spans="1:41">
      <c r="A386" s="88"/>
      <c r="B386" s="89" t="s">
        <v>1439</v>
      </c>
      <c r="C386" s="90" t="s">
        <v>1440</v>
      </c>
      <c r="D386" s="89" t="s">
        <v>385</v>
      </c>
      <c r="E386" s="89" t="s">
        <v>386</v>
      </c>
      <c r="F386" s="31" t="s">
        <v>116</v>
      </c>
      <c r="G386" s="33" t="s">
        <v>1246</v>
      </c>
      <c r="H386" s="31"/>
      <c r="I386" s="31"/>
      <c r="J386" s="92">
        <v>163</v>
      </c>
      <c r="K386" s="31"/>
      <c r="L386" s="31"/>
      <c r="M386" s="31"/>
      <c r="N386" s="31"/>
      <c r="O386" s="31"/>
      <c r="P386" s="93">
        <v>163</v>
      </c>
      <c r="Q386" s="31"/>
      <c r="R386" s="31"/>
      <c r="S386" s="31"/>
      <c r="T386" s="31"/>
      <c r="U386" s="31"/>
      <c r="V386" s="31"/>
      <c r="W386" s="31"/>
      <c r="X386" s="94" t="s">
        <v>136</v>
      </c>
      <c r="Y386" s="31" t="s">
        <v>118</v>
      </c>
      <c r="Z386" s="31" t="s">
        <v>118</v>
      </c>
      <c r="AA386" s="31" t="s">
        <v>137</v>
      </c>
      <c r="AB386" s="31" t="s">
        <v>137</v>
      </c>
      <c r="AC386" s="31" t="s">
        <v>137</v>
      </c>
      <c r="AD386" s="31">
        <v>420</v>
      </c>
      <c r="AE386" s="31">
        <v>1394</v>
      </c>
      <c r="AF386" s="31">
        <v>2850</v>
      </c>
      <c r="AG386" s="95" t="s">
        <v>1410</v>
      </c>
      <c r="AH386" s="95" t="s">
        <v>1441</v>
      </c>
      <c r="AI386" s="31" t="s">
        <v>1412</v>
      </c>
      <c r="AJ386" s="31"/>
      <c r="AK386" s="31"/>
      <c r="AL386" s="31"/>
      <c r="AM386" s="31"/>
      <c r="AN386" s="31"/>
      <c r="AO386" s="31"/>
    </row>
    <row r="387" s="21" customFormat="1" ht="59" customHeight="1" spans="1:41">
      <c r="A387" s="88"/>
      <c r="B387" s="89" t="s">
        <v>1442</v>
      </c>
      <c r="C387" s="90" t="s">
        <v>1443</v>
      </c>
      <c r="D387" s="89" t="s">
        <v>385</v>
      </c>
      <c r="E387" s="89" t="s">
        <v>386</v>
      </c>
      <c r="F387" s="31" t="s">
        <v>116</v>
      </c>
      <c r="G387" s="33" t="s">
        <v>1246</v>
      </c>
      <c r="H387" s="31"/>
      <c r="I387" s="31"/>
      <c r="J387" s="92">
        <v>1105</v>
      </c>
      <c r="K387" s="31"/>
      <c r="L387" s="31"/>
      <c r="M387" s="31"/>
      <c r="N387" s="31"/>
      <c r="O387" s="31"/>
      <c r="P387" s="93">
        <v>1105</v>
      </c>
      <c r="Q387" s="31"/>
      <c r="R387" s="31"/>
      <c r="S387" s="31"/>
      <c r="T387" s="31"/>
      <c r="U387" s="31"/>
      <c r="V387" s="31"/>
      <c r="W387" s="31"/>
      <c r="X387" s="94" t="s">
        <v>136</v>
      </c>
      <c r="Y387" s="31" t="s">
        <v>118</v>
      </c>
      <c r="Z387" s="31" t="s">
        <v>118</v>
      </c>
      <c r="AA387" s="31" t="s">
        <v>137</v>
      </c>
      <c r="AB387" s="31" t="s">
        <v>137</v>
      </c>
      <c r="AC387" s="31" t="s">
        <v>137</v>
      </c>
      <c r="AD387" s="31">
        <v>420</v>
      </c>
      <c r="AE387" s="31">
        <v>1394</v>
      </c>
      <c r="AF387" s="31">
        <v>2850</v>
      </c>
      <c r="AG387" s="95" t="s">
        <v>1410</v>
      </c>
      <c r="AH387" s="95" t="s">
        <v>1444</v>
      </c>
      <c r="AI387" s="31" t="s">
        <v>1412</v>
      </c>
      <c r="AJ387" s="31"/>
      <c r="AK387" s="31"/>
      <c r="AL387" s="31"/>
      <c r="AM387" s="31"/>
      <c r="AN387" s="31"/>
      <c r="AO387" s="31"/>
    </row>
    <row r="388" s="21" customFormat="1" ht="59" customHeight="1" spans="1:41">
      <c r="A388" s="88"/>
      <c r="B388" s="89" t="s">
        <v>1445</v>
      </c>
      <c r="C388" s="90" t="s">
        <v>1446</v>
      </c>
      <c r="D388" s="89" t="s">
        <v>707</v>
      </c>
      <c r="E388" s="89" t="s">
        <v>726</v>
      </c>
      <c r="F388" s="31" t="s">
        <v>116</v>
      </c>
      <c r="G388" s="33" t="s">
        <v>1246</v>
      </c>
      <c r="H388" s="31"/>
      <c r="I388" s="31"/>
      <c r="J388" s="92">
        <v>72</v>
      </c>
      <c r="K388" s="31"/>
      <c r="L388" s="31"/>
      <c r="M388" s="31"/>
      <c r="N388" s="31"/>
      <c r="O388" s="31"/>
      <c r="P388" s="93">
        <v>72</v>
      </c>
      <c r="Q388" s="31"/>
      <c r="R388" s="31"/>
      <c r="S388" s="31"/>
      <c r="T388" s="31"/>
      <c r="U388" s="31"/>
      <c r="V388" s="31"/>
      <c r="W388" s="31"/>
      <c r="X388" s="94" t="s">
        <v>136</v>
      </c>
      <c r="Y388" s="31" t="s">
        <v>118</v>
      </c>
      <c r="Z388" s="31" t="s">
        <v>118</v>
      </c>
      <c r="AA388" s="31" t="s">
        <v>137</v>
      </c>
      <c r="AB388" s="31" t="s">
        <v>137</v>
      </c>
      <c r="AC388" s="31" t="s">
        <v>137</v>
      </c>
      <c r="AD388" s="31">
        <v>232</v>
      </c>
      <c r="AE388" s="31">
        <v>810</v>
      </c>
      <c r="AF388" s="31">
        <v>2070</v>
      </c>
      <c r="AG388" s="95" t="s">
        <v>1410</v>
      </c>
      <c r="AH388" s="95" t="s">
        <v>1447</v>
      </c>
      <c r="AI388" s="31" t="s">
        <v>1412</v>
      </c>
      <c r="AJ388" s="31"/>
      <c r="AK388" s="31"/>
      <c r="AL388" s="31"/>
      <c r="AM388" s="31"/>
      <c r="AN388" s="31"/>
      <c r="AO388" s="31"/>
    </row>
    <row r="389" s="21" customFormat="1" ht="59" customHeight="1" spans="1:41">
      <c r="A389" s="88"/>
      <c r="B389" s="89" t="s">
        <v>1448</v>
      </c>
      <c r="C389" s="90" t="s">
        <v>1449</v>
      </c>
      <c r="D389" s="89" t="s">
        <v>707</v>
      </c>
      <c r="E389" s="89" t="s">
        <v>726</v>
      </c>
      <c r="F389" s="31" t="s">
        <v>116</v>
      </c>
      <c r="G389" s="33" t="s">
        <v>1246</v>
      </c>
      <c r="H389" s="31"/>
      <c r="I389" s="31"/>
      <c r="J389" s="92">
        <v>215</v>
      </c>
      <c r="K389" s="31"/>
      <c r="L389" s="31"/>
      <c r="M389" s="31"/>
      <c r="N389" s="31"/>
      <c r="O389" s="31"/>
      <c r="P389" s="93">
        <v>215</v>
      </c>
      <c r="Q389" s="31"/>
      <c r="R389" s="31"/>
      <c r="S389" s="31"/>
      <c r="T389" s="31"/>
      <c r="U389" s="31"/>
      <c r="V389" s="31"/>
      <c r="W389" s="31"/>
      <c r="X389" s="94" t="s">
        <v>136</v>
      </c>
      <c r="Y389" s="31" t="s">
        <v>118</v>
      </c>
      <c r="Z389" s="31" t="s">
        <v>118</v>
      </c>
      <c r="AA389" s="31" t="s">
        <v>137</v>
      </c>
      <c r="AB389" s="31" t="s">
        <v>137</v>
      </c>
      <c r="AC389" s="31" t="s">
        <v>137</v>
      </c>
      <c r="AD389" s="31">
        <v>232</v>
      </c>
      <c r="AE389" s="31">
        <v>810</v>
      </c>
      <c r="AF389" s="31">
        <v>2070</v>
      </c>
      <c r="AG389" s="95" t="s">
        <v>1410</v>
      </c>
      <c r="AH389" s="95" t="s">
        <v>1450</v>
      </c>
      <c r="AI389" s="31" t="s">
        <v>1412</v>
      </c>
      <c r="AJ389" s="31"/>
      <c r="AK389" s="31"/>
      <c r="AL389" s="31"/>
      <c r="AM389" s="31"/>
      <c r="AN389" s="31"/>
      <c r="AO389" s="31"/>
    </row>
    <row r="390" s="21" customFormat="1" ht="59" customHeight="1" spans="1:41">
      <c r="A390" s="88"/>
      <c r="B390" s="89" t="s">
        <v>1451</v>
      </c>
      <c r="C390" s="90" t="s">
        <v>1452</v>
      </c>
      <c r="D390" s="89" t="s">
        <v>707</v>
      </c>
      <c r="E390" s="89" t="s">
        <v>726</v>
      </c>
      <c r="F390" s="31" t="s">
        <v>116</v>
      </c>
      <c r="G390" s="33" t="s">
        <v>1246</v>
      </c>
      <c r="H390" s="31"/>
      <c r="I390" s="31"/>
      <c r="J390" s="92">
        <v>65</v>
      </c>
      <c r="K390" s="31"/>
      <c r="L390" s="31"/>
      <c r="M390" s="31"/>
      <c r="N390" s="31"/>
      <c r="O390" s="31"/>
      <c r="P390" s="93">
        <v>65</v>
      </c>
      <c r="Q390" s="31"/>
      <c r="R390" s="31"/>
      <c r="S390" s="31"/>
      <c r="T390" s="31"/>
      <c r="U390" s="31"/>
      <c r="V390" s="31"/>
      <c r="W390" s="31"/>
      <c r="X390" s="94" t="s">
        <v>136</v>
      </c>
      <c r="Y390" s="31" t="s">
        <v>118</v>
      </c>
      <c r="Z390" s="31" t="s">
        <v>118</v>
      </c>
      <c r="AA390" s="31" t="s">
        <v>137</v>
      </c>
      <c r="AB390" s="31" t="s">
        <v>137</v>
      </c>
      <c r="AC390" s="31" t="s">
        <v>137</v>
      </c>
      <c r="AD390" s="31">
        <v>232</v>
      </c>
      <c r="AE390" s="31">
        <v>810</v>
      </c>
      <c r="AF390" s="31">
        <v>2070</v>
      </c>
      <c r="AG390" s="95" t="s">
        <v>1410</v>
      </c>
      <c r="AH390" s="95" t="s">
        <v>1453</v>
      </c>
      <c r="AI390" s="31" t="s">
        <v>1412</v>
      </c>
      <c r="AJ390" s="31"/>
      <c r="AK390" s="31"/>
      <c r="AL390" s="31"/>
      <c r="AM390" s="31"/>
      <c r="AN390" s="31"/>
      <c r="AO390" s="31"/>
    </row>
    <row r="391" s="21" customFormat="1" ht="59" customHeight="1" spans="1:41">
      <c r="A391" s="88"/>
      <c r="B391" s="89" t="s">
        <v>1454</v>
      </c>
      <c r="C391" s="90" t="s">
        <v>1455</v>
      </c>
      <c r="D391" s="89" t="s">
        <v>707</v>
      </c>
      <c r="E391" s="89" t="s">
        <v>740</v>
      </c>
      <c r="F391" s="31" t="s">
        <v>116</v>
      </c>
      <c r="G391" s="33" t="s">
        <v>1246</v>
      </c>
      <c r="H391" s="31"/>
      <c r="I391" s="31"/>
      <c r="J391" s="92">
        <v>293</v>
      </c>
      <c r="K391" s="31"/>
      <c r="L391" s="31"/>
      <c r="M391" s="31"/>
      <c r="N391" s="31"/>
      <c r="O391" s="31"/>
      <c r="P391" s="93">
        <v>293</v>
      </c>
      <c r="Q391" s="31"/>
      <c r="R391" s="31"/>
      <c r="S391" s="31"/>
      <c r="T391" s="31"/>
      <c r="U391" s="31"/>
      <c r="V391" s="31"/>
      <c r="W391" s="31"/>
      <c r="X391" s="94" t="s">
        <v>136</v>
      </c>
      <c r="Y391" s="31" t="s">
        <v>118</v>
      </c>
      <c r="Z391" s="31" t="s">
        <v>118</v>
      </c>
      <c r="AA391" s="31" t="s">
        <v>137</v>
      </c>
      <c r="AB391" s="31" t="s">
        <v>137</v>
      </c>
      <c r="AC391" s="31" t="s">
        <v>137</v>
      </c>
      <c r="AD391" s="31">
        <v>233</v>
      </c>
      <c r="AE391" s="31">
        <v>832</v>
      </c>
      <c r="AF391" s="31">
        <v>1871</v>
      </c>
      <c r="AG391" s="95" t="s">
        <v>1410</v>
      </c>
      <c r="AH391" s="95" t="s">
        <v>1456</v>
      </c>
      <c r="AI391" s="31" t="s">
        <v>1412</v>
      </c>
      <c r="AJ391" s="31"/>
      <c r="AK391" s="31"/>
      <c r="AL391" s="31"/>
      <c r="AM391" s="31"/>
      <c r="AN391" s="31"/>
      <c r="AO391" s="31"/>
    </row>
    <row r="392" s="21" customFormat="1" ht="59" customHeight="1" spans="1:41">
      <c r="A392" s="88" t="s">
        <v>1457</v>
      </c>
      <c r="B392" s="97" t="s">
        <v>1458</v>
      </c>
      <c r="C392" s="98" t="s">
        <v>1459</v>
      </c>
      <c r="D392" s="31" t="s">
        <v>1460</v>
      </c>
      <c r="E392" s="97" t="s">
        <v>1461</v>
      </c>
      <c r="F392" s="31" t="s">
        <v>116</v>
      </c>
      <c r="G392" s="33" t="s">
        <v>1246</v>
      </c>
      <c r="H392" s="31"/>
      <c r="I392" s="31"/>
      <c r="J392" s="58">
        <v>64</v>
      </c>
      <c r="K392" s="31"/>
      <c r="L392" s="31"/>
      <c r="M392" s="31"/>
      <c r="N392" s="31"/>
      <c r="O392" s="31"/>
      <c r="P392" s="58">
        <v>64</v>
      </c>
      <c r="Q392" s="31"/>
      <c r="R392" s="31"/>
      <c r="S392" s="31"/>
      <c r="T392" s="31"/>
      <c r="U392" s="31"/>
      <c r="V392" s="31"/>
      <c r="W392" s="31"/>
      <c r="X392" s="94" t="s">
        <v>136</v>
      </c>
      <c r="Y392" s="31" t="s">
        <v>118</v>
      </c>
      <c r="Z392" s="31" t="s">
        <v>118</v>
      </c>
      <c r="AA392" s="31" t="s">
        <v>137</v>
      </c>
      <c r="AB392" s="31" t="s">
        <v>137</v>
      </c>
      <c r="AC392" s="31" t="s">
        <v>137</v>
      </c>
      <c r="AD392" s="31">
        <v>230</v>
      </c>
      <c r="AE392" s="31">
        <v>677</v>
      </c>
      <c r="AF392" s="31">
        <v>1938</v>
      </c>
      <c r="AG392" s="95" t="s">
        <v>1410</v>
      </c>
      <c r="AH392" s="95" t="s">
        <v>1462</v>
      </c>
      <c r="AI392" s="31" t="s">
        <v>1412</v>
      </c>
      <c r="AJ392" s="31"/>
      <c r="AK392" s="31"/>
      <c r="AL392" s="31"/>
      <c r="AM392" s="31"/>
      <c r="AN392" s="31"/>
      <c r="AO392" s="31"/>
    </row>
    <row r="393" s="21" customFormat="1" ht="59" customHeight="1" spans="1:41">
      <c r="A393" s="88"/>
      <c r="B393" s="97" t="s">
        <v>1463</v>
      </c>
      <c r="C393" s="98" t="s">
        <v>1464</v>
      </c>
      <c r="D393" s="31" t="s">
        <v>385</v>
      </c>
      <c r="E393" s="97" t="s">
        <v>395</v>
      </c>
      <c r="F393" s="31" t="s">
        <v>116</v>
      </c>
      <c r="G393" s="33" t="s">
        <v>1246</v>
      </c>
      <c r="H393" s="31"/>
      <c r="I393" s="31"/>
      <c r="J393" s="58">
        <v>114</v>
      </c>
      <c r="K393" s="31"/>
      <c r="L393" s="31"/>
      <c r="M393" s="31"/>
      <c r="N393" s="31"/>
      <c r="O393" s="31"/>
      <c r="P393" s="58">
        <v>114</v>
      </c>
      <c r="Q393" s="31"/>
      <c r="R393" s="31"/>
      <c r="S393" s="31"/>
      <c r="T393" s="31"/>
      <c r="U393" s="31"/>
      <c r="V393" s="31"/>
      <c r="W393" s="31"/>
      <c r="X393" s="94" t="s">
        <v>136</v>
      </c>
      <c r="Y393" s="31" t="s">
        <v>118</v>
      </c>
      <c r="Z393" s="31" t="s">
        <v>118</v>
      </c>
      <c r="AA393" s="31" t="s">
        <v>137</v>
      </c>
      <c r="AB393" s="31" t="s">
        <v>137</v>
      </c>
      <c r="AC393" s="31" t="s">
        <v>137</v>
      </c>
      <c r="AD393" s="31">
        <v>193</v>
      </c>
      <c r="AE393" s="31">
        <v>651</v>
      </c>
      <c r="AF393" s="31">
        <v>2008</v>
      </c>
      <c r="AG393" s="95" t="s">
        <v>1410</v>
      </c>
      <c r="AH393" s="95" t="s">
        <v>1465</v>
      </c>
      <c r="AI393" s="31" t="s">
        <v>1412</v>
      </c>
      <c r="AJ393" s="31"/>
      <c r="AK393" s="31"/>
      <c r="AL393" s="31"/>
      <c r="AM393" s="31"/>
      <c r="AN393" s="31"/>
      <c r="AO393" s="31"/>
    </row>
    <row r="394" s="21" customFormat="1" ht="59" customHeight="1" spans="1:41">
      <c r="A394" s="88"/>
      <c r="B394" s="97" t="s">
        <v>1466</v>
      </c>
      <c r="C394" s="98" t="s">
        <v>1467</v>
      </c>
      <c r="D394" s="31" t="s">
        <v>501</v>
      </c>
      <c r="E394" s="97" t="s">
        <v>553</v>
      </c>
      <c r="F394" s="31" t="s">
        <v>116</v>
      </c>
      <c r="G394" s="33" t="s">
        <v>1246</v>
      </c>
      <c r="H394" s="31"/>
      <c r="I394" s="31"/>
      <c r="J394" s="58">
        <v>57.2</v>
      </c>
      <c r="K394" s="31"/>
      <c r="L394" s="31"/>
      <c r="M394" s="31"/>
      <c r="N394" s="31"/>
      <c r="O394" s="31"/>
      <c r="P394" s="58">
        <v>57.2</v>
      </c>
      <c r="Q394" s="31"/>
      <c r="R394" s="31"/>
      <c r="S394" s="31"/>
      <c r="T394" s="31"/>
      <c r="U394" s="31"/>
      <c r="V394" s="31"/>
      <c r="W394" s="31"/>
      <c r="X394" s="94" t="s">
        <v>136</v>
      </c>
      <c r="Y394" s="31" t="s">
        <v>118</v>
      </c>
      <c r="Z394" s="31" t="s">
        <v>118</v>
      </c>
      <c r="AA394" s="31" t="s">
        <v>137</v>
      </c>
      <c r="AB394" s="31" t="s">
        <v>137</v>
      </c>
      <c r="AC394" s="31" t="s">
        <v>137</v>
      </c>
      <c r="AD394" s="31">
        <v>236</v>
      </c>
      <c r="AE394" s="31">
        <v>734</v>
      </c>
      <c r="AF394" s="31">
        <v>3169</v>
      </c>
      <c r="AG394" s="95" t="s">
        <v>1410</v>
      </c>
      <c r="AH394" s="95" t="s">
        <v>1468</v>
      </c>
      <c r="AI394" s="31" t="s">
        <v>1412</v>
      </c>
      <c r="AJ394" s="31"/>
      <c r="AK394" s="31"/>
      <c r="AL394" s="31"/>
      <c r="AM394" s="31"/>
      <c r="AN394" s="31"/>
      <c r="AO394" s="31"/>
    </row>
    <row r="395" s="21" customFormat="1" ht="59" customHeight="1" spans="1:41">
      <c r="A395" s="88"/>
      <c r="B395" s="97" t="s">
        <v>1469</v>
      </c>
      <c r="C395" s="98" t="s">
        <v>1459</v>
      </c>
      <c r="D395" s="31" t="s">
        <v>707</v>
      </c>
      <c r="E395" s="97" t="s">
        <v>721</v>
      </c>
      <c r="F395" s="31" t="s">
        <v>116</v>
      </c>
      <c r="G395" s="33" t="s">
        <v>1246</v>
      </c>
      <c r="H395" s="31"/>
      <c r="I395" s="31"/>
      <c r="J395" s="58">
        <v>64</v>
      </c>
      <c r="K395" s="31"/>
      <c r="L395" s="31"/>
      <c r="M395" s="31"/>
      <c r="N395" s="31"/>
      <c r="O395" s="31"/>
      <c r="P395" s="58">
        <v>64</v>
      </c>
      <c r="Q395" s="31"/>
      <c r="R395" s="31"/>
      <c r="S395" s="31"/>
      <c r="T395" s="31"/>
      <c r="U395" s="31"/>
      <c r="V395" s="31"/>
      <c r="W395" s="31"/>
      <c r="X395" s="94" t="s">
        <v>136</v>
      </c>
      <c r="Y395" s="31" t="s">
        <v>118</v>
      </c>
      <c r="Z395" s="31" t="s">
        <v>118</v>
      </c>
      <c r="AA395" s="31" t="s">
        <v>137</v>
      </c>
      <c r="AB395" s="31" t="s">
        <v>137</v>
      </c>
      <c r="AC395" s="31" t="s">
        <v>137</v>
      </c>
      <c r="AD395" s="31">
        <v>191</v>
      </c>
      <c r="AE395" s="31">
        <v>614</v>
      </c>
      <c r="AF395" s="31">
        <v>1646</v>
      </c>
      <c r="AG395" s="95" t="s">
        <v>1410</v>
      </c>
      <c r="AH395" s="95" t="s">
        <v>1470</v>
      </c>
      <c r="AI395" s="31" t="s">
        <v>1412</v>
      </c>
      <c r="AJ395" s="31"/>
      <c r="AK395" s="31"/>
      <c r="AL395" s="31"/>
      <c r="AM395" s="31"/>
      <c r="AN395" s="31"/>
      <c r="AO395" s="31"/>
    </row>
    <row r="396" s="21" customFormat="1" ht="59" customHeight="1" spans="1:41">
      <c r="A396" s="88"/>
      <c r="B396" s="97" t="s">
        <v>1471</v>
      </c>
      <c r="C396" s="98" t="s">
        <v>1472</v>
      </c>
      <c r="D396" s="31" t="s">
        <v>143</v>
      </c>
      <c r="E396" s="97" t="s">
        <v>144</v>
      </c>
      <c r="F396" s="31" t="s">
        <v>116</v>
      </c>
      <c r="G396" s="33" t="s">
        <v>1246</v>
      </c>
      <c r="H396" s="31"/>
      <c r="I396" s="31"/>
      <c r="J396" s="58">
        <v>84.8</v>
      </c>
      <c r="K396" s="31"/>
      <c r="L396" s="31"/>
      <c r="M396" s="31"/>
      <c r="N396" s="31"/>
      <c r="O396" s="31"/>
      <c r="P396" s="58">
        <v>84.8</v>
      </c>
      <c r="Q396" s="31"/>
      <c r="R396" s="31"/>
      <c r="S396" s="31"/>
      <c r="T396" s="31"/>
      <c r="U396" s="31"/>
      <c r="V396" s="31"/>
      <c r="W396" s="31"/>
      <c r="X396" s="94" t="s">
        <v>136</v>
      </c>
      <c r="Y396" s="31" t="s">
        <v>118</v>
      </c>
      <c r="Z396" s="31" t="s">
        <v>118</v>
      </c>
      <c r="AA396" s="31" t="s">
        <v>137</v>
      </c>
      <c r="AB396" s="31" t="s">
        <v>137</v>
      </c>
      <c r="AC396" s="31" t="s">
        <v>137</v>
      </c>
      <c r="AD396" s="31">
        <v>113</v>
      </c>
      <c r="AE396" s="31">
        <v>360</v>
      </c>
      <c r="AF396" s="31">
        <v>670</v>
      </c>
      <c r="AG396" s="95" t="s">
        <v>1410</v>
      </c>
      <c r="AH396" s="95" t="s">
        <v>1473</v>
      </c>
      <c r="AI396" s="31" t="s">
        <v>1412</v>
      </c>
      <c r="AJ396" s="31"/>
      <c r="AK396" s="31"/>
      <c r="AL396" s="31"/>
      <c r="AM396" s="31"/>
      <c r="AN396" s="31"/>
      <c r="AO396" s="31"/>
    </row>
    <row r="397" s="21" customFormat="1" ht="59" customHeight="1" spans="1:41">
      <c r="A397" s="88"/>
      <c r="B397" s="97" t="s">
        <v>1474</v>
      </c>
      <c r="C397" s="98" t="s">
        <v>1475</v>
      </c>
      <c r="D397" s="31" t="s">
        <v>143</v>
      </c>
      <c r="E397" s="97" t="s">
        <v>152</v>
      </c>
      <c r="F397" s="31" t="s">
        <v>116</v>
      </c>
      <c r="G397" s="33" t="s">
        <v>1246</v>
      </c>
      <c r="H397" s="31"/>
      <c r="I397" s="31"/>
      <c r="J397" s="58">
        <v>43.2</v>
      </c>
      <c r="K397" s="31"/>
      <c r="L397" s="31"/>
      <c r="M397" s="31"/>
      <c r="N397" s="31"/>
      <c r="O397" s="31"/>
      <c r="P397" s="58">
        <v>43.2</v>
      </c>
      <c r="Q397" s="31"/>
      <c r="R397" s="31"/>
      <c r="S397" s="31"/>
      <c r="T397" s="31"/>
      <c r="U397" s="31"/>
      <c r="V397" s="31"/>
      <c r="W397" s="31"/>
      <c r="X397" s="94" t="s">
        <v>136</v>
      </c>
      <c r="Y397" s="31" t="s">
        <v>118</v>
      </c>
      <c r="Z397" s="31" t="s">
        <v>118</v>
      </c>
      <c r="AA397" s="31" t="s">
        <v>137</v>
      </c>
      <c r="AB397" s="31" t="s">
        <v>137</v>
      </c>
      <c r="AC397" s="31" t="s">
        <v>137</v>
      </c>
      <c r="AD397" s="31">
        <v>215</v>
      </c>
      <c r="AE397" s="31">
        <v>671</v>
      </c>
      <c r="AF397" s="31">
        <v>1298</v>
      </c>
      <c r="AG397" s="95" t="s">
        <v>1410</v>
      </c>
      <c r="AH397" s="95" t="s">
        <v>1476</v>
      </c>
      <c r="AI397" s="31" t="s">
        <v>1412</v>
      </c>
      <c r="AJ397" s="31"/>
      <c r="AK397" s="31"/>
      <c r="AL397" s="31"/>
      <c r="AM397" s="31"/>
      <c r="AN397" s="31"/>
      <c r="AO397" s="31"/>
    </row>
    <row r="398" s="21" customFormat="1" ht="59" customHeight="1" spans="1:41">
      <c r="A398" s="88"/>
      <c r="B398" s="97" t="s">
        <v>1477</v>
      </c>
      <c r="C398" s="98" t="s">
        <v>1478</v>
      </c>
      <c r="D398" s="31" t="s">
        <v>787</v>
      </c>
      <c r="E398" s="97" t="s">
        <v>788</v>
      </c>
      <c r="F398" s="31" t="s">
        <v>116</v>
      </c>
      <c r="G398" s="33" t="s">
        <v>1246</v>
      </c>
      <c r="H398" s="31"/>
      <c r="I398" s="31"/>
      <c r="J398" s="58">
        <v>98.4</v>
      </c>
      <c r="K398" s="31"/>
      <c r="L398" s="31"/>
      <c r="M398" s="31"/>
      <c r="N398" s="31"/>
      <c r="O398" s="31"/>
      <c r="P398" s="58">
        <v>98.4</v>
      </c>
      <c r="Q398" s="31"/>
      <c r="R398" s="31"/>
      <c r="S398" s="31"/>
      <c r="T398" s="31"/>
      <c r="U398" s="31"/>
      <c r="V398" s="31"/>
      <c r="W398" s="31"/>
      <c r="X398" s="94" t="s">
        <v>136</v>
      </c>
      <c r="Y398" s="31" t="s">
        <v>118</v>
      </c>
      <c r="Z398" s="31" t="s">
        <v>118</v>
      </c>
      <c r="AA398" s="31" t="s">
        <v>137</v>
      </c>
      <c r="AB398" s="31" t="s">
        <v>137</v>
      </c>
      <c r="AC398" s="31" t="s">
        <v>137</v>
      </c>
      <c r="AD398" s="31">
        <v>237</v>
      </c>
      <c r="AE398" s="31">
        <v>723</v>
      </c>
      <c r="AF398" s="31">
        <v>1128</v>
      </c>
      <c r="AG398" s="95" t="s">
        <v>1410</v>
      </c>
      <c r="AH398" s="95" t="s">
        <v>1479</v>
      </c>
      <c r="AI398" s="31" t="s">
        <v>1412</v>
      </c>
      <c r="AJ398" s="31"/>
      <c r="AK398" s="31"/>
      <c r="AL398" s="31"/>
      <c r="AM398" s="31"/>
      <c r="AN398" s="31"/>
      <c r="AO398" s="31"/>
    </row>
    <row r="399" s="21" customFormat="1" ht="59" customHeight="1" spans="1:41">
      <c r="A399" s="88"/>
      <c r="B399" s="97" t="s">
        <v>1480</v>
      </c>
      <c r="C399" s="98" t="s">
        <v>1481</v>
      </c>
      <c r="D399" s="31" t="s">
        <v>787</v>
      </c>
      <c r="E399" s="97" t="s">
        <v>807</v>
      </c>
      <c r="F399" s="31" t="s">
        <v>116</v>
      </c>
      <c r="G399" s="33" t="s">
        <v>1246</v>
      </c>
      <c r="H399" s="31"/>
      <c r="I399" s="31"/>
      <c r="J399" s="58">
        <v>106</v>
      </c>
      <c r="K399" s="31"/>
      <c r="L399" s="31"/>
      <c r="M399" s="31"/>
      <c r="N399" s="31"/>
      <c r="O399" s="31"/>
      <c r="P399" s="58">
        <v>106</v>
      </c>
      <c r="Q399" s="31"/>
      <c r="R399" s="31"/>
      <c r="S399" s="31"/>
      <c r="T399" s="31"/>
      <c r="U399" s="31"/>
      <c r="V399" s="31"/>
      <c r="W399" s="31"/>
      <c r="X399" s="94" t="s">
        <v>136</v>
      </c>
      <c r="Y399" s="31" t="s">
        <v>118</v>
      </c>
      <c r="Z399" s="31" t="s">
        <v>118</v>
      </c>
      <c r="AA399" s="31" t="s">
        <v>137</v>
      </c>
      <c r="AB399" s="31" t="s">
        <v>137</v>
      </c>
      <c r="AC399" s="31" t="s">
        <v>137</v>
      </c>
      <c r="AD399" s="31">
        <v>218</v>
      </c>
      <c r="AE399" s="31">
        <v>759</v>
      </c>
      <c r="AF399" s="31">
        <v>1511</v>
      </c>
      <c r="AG399" s="95" t="s">
        <v>1410</v>
      </c>
      <c r="AH399" s="95" t="s">
        <v>1482</v>
      </c>
      <c r="AI399" s="31" t="s">
        <v>1412</v>
      </c>
      <c r="AJ399" s="31"/>
      <c r="AK399" s="31"/>
      <c r="AL399" s="31"/>
      <c r="AM399" s="31"/>
      <c r="AN399" s="31"/>
      <c r="AO399" s="31"/>
    </row>
    <row r="400" s="21" customFormat="1" ht="59" customHeight="1" spans="1:41">
      <c r="A400" s="88"/>
      <c r="B400" s="99" t="s">
        <v>1483</v>
      </c>
      <c r="C400" s="100" t="s">
        <v>1484</v>
      </c>
      <c r="D400" s="31" t="s">
        <v>612</v>
      </c>
      <c r="E400" s="99" t="s">
        <v>1485</v>
      </c>
      <c r="F400" s="31" t="s">
        <v>116</v>
      </c>
      <c r="G400" s="33" t="s">
        <v>1246</v>
      </c>
      <c r="H400" s="31"/>
      <c r="I400" s="31"/>
      <c r="J400" s="58">
        <v>6</v>
      </c>
      <c r="K400" s="31"/>
      <c r="L400" s="31"/>
      <c r="M400" s="31"/>
      <c r="N400" s="31"/>
      <c r="O400" s="31"/>
      <c r="P400" s="58">
        <v>6</v>
      </c>
      <c r="Q400" s="31"/>
      <c r="R400" s="31"/>
      <c r="S400" s="31"/>
      <c r="T400" s="31"/>
      <c r="U400" s="31"/>
      <c r="V400" s="31"/>
      <c r="W400" s="31"/>
      <c r="X400" s="94" t="s">
        <v>136</v>
      </c>
      <c r="Y400" s="31" t="s">
        <v>118</v>
      </c>
      <c r="Z400" s="31" t="s">
        <v>118</v>
      </c>
      <c r="AA400" s="31" t="s">
        <v>137</v>
      </c>
      <c r="AB400" s="31" t="s">
        <v>137</v>
      </c>
      <c r="AC400" s="31" t="s">
        <v>137</v>
      </c>
      <c r="AD400" s="31">
        <v>117</v>
      </c>
      <c r="AE400" s="31">
        <v>380</v>
      </c>
      <c r="AF400" s="31">
        <v>1171</v>
      </c>
      <c r="AG400" s="95" t="s">
        <v>1410</v>
      </c>
      <c r="AH400" s="95" t="s">
        <v>1486</v>
      </c>
      <c r="AI400" s="31" t="s">
        <v>1412</v>
      </c>
      <c r="AJ400" s="31"/>
      <c r="AK400" s="31"/>
      <c r="AL400" s="31"/>
      <c r="AM400" s="31"/>
      <c r="AN400" s="31"/>
      <c r="AO400" s="31"/>
    </row>
    <row r="401" s="21" customFormat="1" ht="59" customHeight="1" spans="1:41">
      <c r="A401" s="88"/>
      <c r="B401" s="99" t="s">
        <v>1487</v>
      </c>
      <c r="C401" s="100" t="s">
        <v>1488</v>
      </c>
      <c r="D401" s="31" t="s">
        <v>612</v>
      </c>
      <c r="E401" s="99" t="s">
        <v>619</v>
      </c>
      <c r="F401" s="31" t="s">
        <v>116</v>
      </c>
      <c r="G401" s="33" t="s">
        <v>1246</v>
      </c>
      <c r="H401" s="31"/>
      <c r="I401" s="31"/>
      <c r="J401" s="58">
        <v>76.8</v>
      </c>
      <c r="K401" s="31"/>
      <c r="L401" s="31"/>
      <c r="M401" s="31"/>
      <c r="N401" s="31"/>
      <c r="O401" s="31"/>
      <c r="P401" s="58">
        <v>76.8</v>
      </c>
      <c r="Q401" s="31"/>
      <c r="R401" s="31"/>
      <c r="S401" s="31"/>
      <c r="T401" s="31"/>
      <c r="U401" s="31"/>
      <c r="V401" s="31"/>
      <c r="W401" s="31"/>
      <c r="X401" s="94" t="s">
        <v>136</v>
      </c>
      <c r="Y401" s="31" t="s">
        <v>118</v>
      </c>
      <c r="Z401" s="31" t="s">
        <v>118</v>
      </c>
      <c r="AA401" s="31" t="s">
        <v>137</v>
      </c>
      <c r="AB401" s="31" t="s">
        <v>137</v>
      </c>
      <c r="AC401" s="31" t="s">
        <v>137</v>
      </c>
      <c r="AD401" s="31">
        <v>140</v>
      </c>
      <c r="AE401" s="31">
        <v>424</v>
      </c>
      <c r="AF401" s="31">
        <v>1183</v>
      </c>
      <c r="AG401" s="95" t="s">
        <v>1410</v>
      </c>
      <c r="AH401" s="95" t="s">
        <v>1489</v>
      </c>
      <c r="AI401" s="31" t="s">
        <v>1412</v>
      </c>
      <c r="AJ401" s="31"/>
      <c r="AK401" s="31"/>
      <c r="AL401" s="31"/>
      <c r="AM401" s="31"/>
      <c r="AN401" s="31"/>
      <c r="AO401" s="31"/>
    </row>
    <row r="402" s="21" customFormat="1" ht="59" customHeight="1" spans="1:41">
      <c r="A402" s="88"/>
      <c r="B402" s="99" t="s">
        <v>1490</v>
      </c>
      <c r="C402" s="100" t="s">
        <v>1491</v>
      </c>
      <c r="D402" s="31" t="s">
        <v>612</v>
      </c>
      <c r="E402" s="99" t="s">
        <v>624</v>
      </c>
      <c r="F402" s="31" t="s">
        <v>116</v>
      </c>
      <c r="G402" s="33" t="s">
        <v>1246</v>
      </c>
      <c r="H402" s="31"/>
      <c r="I402" s="31"/>
      <c r="J402" s="58">
        <v>140</v>
      </c>
      <c r="K402" s="31"/>
      <c r="L402" s="31"/>
      <c r="M402" s="31"/>
      <c r="N402" s="31"/>
      <c r="O402" s="31"/>
      <c r="P402" s="58">
        <v>140</v>
      </c>
      <c r="Q402" s="31"/>
      <c r="R402" s="31"/>
      <c r="S402" s="31"/>
      <c r="T402" s="31"/>
      <c r="U402" s="31"/>
      <c r="V402" s="31"/>
      <c r="W402" s="31"/>
      <c r="X402" s="94" t="s">
        <v>136</v>
      </c>
      <c r="Y402" s="31" t="s">
        <v>118</v>
      </c>
      <c r="Z402" s="31" t="s">
        <v>118</v>
      </c>
      <c r="AA402" s="31" t="s">
        <v>137</v>
      </c>
      <c r="AB402" s="31" t="s">
        <v>137</v>
      </c>
      <c r="AC402" s="31" t="s">
        <v>137</v>
      </c>
      <c r="AD402" s="31">
        <v>178</v>
      </c>
      <c r="AE402" s="31">
        <v>572</v>
      </c>
      <c r="AF402" s="31">
        <v>2035</v>
      </c>
      <c r="AG402" s="95" t="s">
        <v>1410</v>
      </c>
      <c r="AH402" s="95" t="s">
        <v>1492</v>
      </c>
      <c r="AI402" s="31" t="s">
        <v>1412</v>
      </c>
      <c r="AJ402" s="31"/>
      <c r="AK402" s="31"/>
      <c r="AL402" s="31"/>
      <c r="AM402" s="31"/>
      <c r="AN402" s="31"/>
      <c r="AO402" s="31"/>
    </row>
    <row r="403" s="3" customFormat="1" ht="42.75" spans="1:41">
      <c r="A403" s="101"/>
      <c r="B403" s="97" t="s">
        <v>1493</v>
      </c>
      <c r="C403" s="98" t="s">
        <v>1494</v>
      </c>
      <c r="D403" s="31" t="s">
        <v>268</v>
      </c>
      <c r="E403" s="97" t="s">
        <v>290</v>
      </c>
      <c r="F403" s="31" t="s">
        <v>116</v>
      </c>
      <c r="G403" s="33" t="s">
        <v>1246</v>
      </c>
      <c r="H403" s="102"/>
      <c r="I403" s="102"/>
      <c r="J403" s="119">
        <v>278.8</v>
      </c>
      <c r="K403" s="31"/>
      <c r="L403" s="31"/>
      <c r="M403" s="31"/>
      <c r="N403" s="31"/>
      <c r="O403" s="31"/>
      <c r="P403" s="119">
        <v>278.8</v>
      </c>
      <c r="Q403" s="102"/>
      <c r="R403" s="102"/>
      <c r="S403" s="102"/>
      <c r="T403" s="102"/>
      <c r="U403" s="102"/>
      <c r="V403" s="102"/>
      <c r="W403" s="102"/>
      <c r="X403" s="94" t="s">
        <v>136</v>
      </c>
      <c r="Y403" s="31" t="s">
        <v>118</v>
      </c>
      <c r="Z403" s="31" t="s">
        <v>118</v>
      </c>
      <c r="AA403" s="31" t="s">
        <v>137</v>
      </c>
      <c r="AB403" s="31" t="s">
        <v>137</v>
      </c>
      <c r="AC403" s="31" t="s">
        <v>137</v>
      </c>
      <c r="AD403" s="102">
        <v>153</v>
      </c>
      <c r="AE403" s="102">
        <v>459</v>
      </c>
      <c r="AF403" s="102">
        <v>1271</v>
      </c>
      <c r="AG403" s="95" t="s">
        <v>1410</v>
      </c>
      <c r="AH403" s="31" t="s">
        <v>1495</v>
      </c>
      <c r="AI403" s="31" t="s">
        <v>1412</v>
      </c>
      <c r="AJ403" s="102"/>
      <c r="AK403" s="102"/>
      <c r="AL403" s="102"/>
      <c r="AM403" s="102"/>
      <c r="AN403" s="102"/>
      <c r="AO403" s="102"/>
    </row>
    <row r="404" s="3" customFormat="1" ht="42.75" spans="1:41">
      <c r="A404" s="101"/>
      <c r="B404" s="97" t="s">
        <v>1496</v>
      </c>
      <c r="C404" s="98" t="s">
        <v>1497</v>
      </c>
      <c r="D404" s="31" t="s">
        <v>787</v>
      </c>
      <c r="E404" s="97" t="s">
        <v>802</v>
      </c>
      <c r="F404" s="31" t="s">
        <v>116</v>
      </c>
      <c r="G404" s="33" t="s">
        <v>1246</v>
      </c>
      <c r="H404" s="102"/>
      <c r="I404" s="102"/>
      <c r="J404" s="119">
        <v>223.2</v>
      </c>
      <c r="K404" s="31"/>
      <c r="L404" s="31"/>
      <c r="M404" s="31"/>
      <c r="N404" s="31"/>
      <c r="O404" s="31"/>
      <c r="P404" s="119">
        <v>223.2</v>
      </c>
      <c r="Q404" s="102"/>
      <c r="R404" s="102"/>
      <c r="S404" s="102"/>
      <c r="T404" s="102"/>
      <c r="U404" s="102"/>
      <c r="V404" s="102"/>
      <c r="W404" s="102"/>
      <c r="X404" s="94" t="s">
        <v>136</v>
      </c>
      <c r="Y404" s="31" t="s">
        <v>118</v>
      </c>
      <c r="Z404" s="31" t="s">
        <v>118</v>
      </c>
      <c r="AA404" s="31" t="s">
        <v>137</v>
      </c>
      <c r="AB404" s="31" t="s">
        <v>137</v>
      </c>
      <c r="AC404" s="31" t="s">
        <v>137</v>
      </c>
      <c r="AD404" s="102">
        <v>128</v>
      </c>
      <c r="AE404" s="102">
        <v>331</v>
      </c>
      <c r="AF404" s="102">
        <v>1512</v>
      </c>
      <c r="AG404" s="95" t="s">
        <v>1410</v>
      </c>
      <c r="AH404" s="31" t="s">
        <v>1498</v>
      </c>
      <c r="AI404" s="31" t="s">
        <v>1412</v>
      </c>
      <c r="AJ404" s="102"/>
      <c r="AK404" s="102"/>
      <c r="AL404" s="102"/>
      <c r="AM404" s="102"/>
      <c r="AN404" s="102"/>
      <c r="AO404" s="102"/>
    </row>
    <row r="405" s="3" customFormat="1" ht="42.75" spans="1:41">
      <c r="A405" s="101"/>
      <c r="B405" s="97" t="s">
        <v>1499</v>
      </c>
      <c r="C405" s="98" t="s">
        <v>1500</v>
      </c>
      <c r="D405" s="31" t="s">
        <v>385</v>
      </c>
      <c r="E405" s="97" t="s">
        <v>386</v>
      </c>
      <c r="F405" s="31" t="s">
        <v>116</v>
      </c>
      <c r="G405" s="33" t="s">
        <v>1246</v>
      </c>
      <c r="H405" s="102"/>
      <c r="I405" s="102"/>
      <c r="J405" s="119">
        <v>158</v>
      </c>
      <c r="K405" s="31"/>
      <c r="L405" s="31"/>
      <c r="M405" s="31"/>
      <c r="N405" s="31"/>
      <c r="O405" s="31"/>
      <c r="P405" s="119">
        <v>158</v>
      </c>
      <c r="Q405" s="102"/>
      <c r="R405" s="102"/>
      <c r="S405" s="102"/>
      <c r="T405" s="102"/>
      <c r="U405" s="102"/>
      <c r="V405" s="102"/>
      <c r="W405" s="102"/>
      <c r="X405" s="94" t="s">
        <v>136</v>
      </c>
      <c r="Y405" s="31" t="s">
        <v>118</v>
      </c>
      <c r="Z405" s="31" t="s">
        <v>118</v>
      </c>
      <c r="AA405" s="31" t="s">
        <v>137</v>
      </c>
      <c r="AB405" s="31" t="s">
        <v>137</v>
      </c>
      <c r="AC405" s="31" t="s">
        <v>137</v>
      </c>
      <c r="AD405" s="102">
        <v>192</v>
      </c>
      <c r="AE405" s="102">
        <v>566</v>
      </c>
      <c r="AF405" s="102">
        <v>1740</v>
      </c>
      <c r="AG405" s="95" t="s">
        <v>1410</v>
      </c>
      <c r="AH405" s="31" t="s">
        <v>1501</v>
      </c>
      <c r="AI405" s="31" t="s">
        <v>1412</v>
      </c>
      <c r="AJ405" s="102"/>
      <c r="AK405" s="102"/>
      <c r="AL405" s="102"/>
      <c r="AM405" s="102"/>
      <c r="AN405" s="102"/>
      <c r="AO405" s="102"/>
    </row>
    <row r="406" s="3" customFormat="1" ht="42.75" spans="1:41">
      <c r="A406" s="101"/>
      <c r="B406" s="97" t="s">
        <v>1502</v>
      </c>
      <c r="C406" s="98" t="s">
        <v>1503</v>
      </c>
      <c r="D406" s="31" t="s">
        <v>143</v>
      </c>
      <c r="E406" s="97" t="s">
        <v>168</v>
      </c>
      <c r="F406" s="31" t="s">
        <v>116</v>
      </c>
      <c r="G406" s="33" t="s">
        <v>1246</v>
      </c>
      <c r="H406" s="102"/>
      <c r="I406" s="31"/>
      <c r="J406" s="119">
        <v>115.2</v>
      </c>
      <c r="K406" s="31"/>
      <c r="L406" s="31"/>
      <c r="M406" s="31"/>
      <c r="N406" s="31"/>
      <c r="O406" s="31"/>
      <c r="P406" s="119">
        <v>115.2</v>
      </c>
      <c r="Q406" s="102"/>
      <c r="R406" s="102"/>
      <c r="S406" s="102"/>
      <c r="T406" s="102"/>
      <c r="U406" s="102"/>
      <c r="V406" s="102"/>
      <c r="W406" s="102"/>
      <c r="X406" s="94" t="s">
        <v>136</v>
      </c>
      <c r="Y406" s="31" t="s">
        <v>118</v>
      </c>
      <c r="Z406" s="31" t="s">
        <v>118</v>
      </c>
      <c r="AA406" s="31" t="s">
        <v>137</v>
      </c>
      <c r="AB406" s="31" t="s">
        <v>137</v>
      </c>
      <c r="AC406" s="31" t="s">
        <v>137</v>
      </c>
      <c r="AD406" s="102">
        <v>160</v>
      </c>
      <c r="AE406" s="102">
        <v>412</v>
      </c>
      <c r="AF406" s="102">
        <v>1100</v>
      </c>
      <c r="AG406" s="95" t="s">
        <v>1410</v>
      </c>
      <c r="AH406" s="31" t="s">
        <v>1504</v>
      </c>
      <c r="AI406" s="31" t="s">
        <v>1412</v>
      </c>
      <c r="AJ406" s="102"/>
      <c r="AK406" s="102"/>
      <c r="AL406" s="102"/>
      <c r="AM406" s="102"/>
      <c r="AN406" s="102"/>
      <c r="AO406" s="102"/>
    </row>
    <row r="407" s="3" customFormat="1" ht="42.75" spans="1:41">
      <c r="A407" s="101"/>
      <c r="B407" s="97" t="s">
        <v>1505</v>
      </c>
      <c r="C407" s="98" t="s">
        <v>1506</v>
      </c>
      <c r="D407" s="31" t="s">
        <v>143</v>
      </c>
      <c r="E407" s="97" t="s">
        <v>156</v>
      </c>
      <c r="F407" s="31" t="s">
        <v>116</v>
      </c>
      <c r="G407" s="33" t="s">
        <v>1246</v>
      </c>
      <c r="H407" s="102"/>
      <c r="I407" s="102"/>
      <c r="J407" s="119">
        <v>181.6</v>
      </c>
      <c r="K407" s="31"/>
      <c r="L407" s="31"/>
      <c r="M407" s="31"/>
      <c r="N407" s="31"/>
      <c r="O407" s="31"/>
      <c r="P407" s="119">
        <v>181.6</v>
      </c>
      <c r="Q407" s="102"/>
      <c r="R407" s="102"/>
      <c r="S407" s="102"/>
      <c r="T407" s="102"/>
      <c r="U407" s="102"/>
      <c r="V407" s="102"/>
      <c r="W407" s="102"/>
      <c r="X407" s="94" t="s">
        <v>136</v>
      </c>
      <c r="Y407" s="31" t="s">
        <v>118</v>
      </c>
      <c r="Z407" s="31" t="s">
        <v>118</v>
      </c>
      <c r="AA407" s="31" t="s">
        <v>137</v>
      </c>
      <c r="AB407" s="31" t="s">
        <v>137</v>
      </c>
      <c r="AC407" s="31" t="s">
        <v>137</v>
      </c>
      <c r="AD407" s="102">
        <v>162</v>
      </c>
      <c r="AE407" s="102">
        <v>538</v>
      </c>
      <c r="AF407" s="102">
        <v>937</v>
      </c>
      <c r="AG407" s="95" t="s">
        <v>1410</v>
      </c>
      <c r="AH407" s="31" t="s">
        <v>1507</v>
      </c>
      <c r="AI407" s="31" t="s">
        <v>1412</v>
      </c>
      <c r="AJ407" s="102"/>
      <c r="AK407" s="102"/>
      <c r="AL407" s="102"/>
      <c r="AM407" s="102"/>
      <c r="AN407" s="102"/>
      <c r="AO407" s="102"/>
    </row>
    <row r="408" s="3" customFormat="1" ht="42.75" spans="1:41">
      <c r="A408" s="101"/>
      <c r="B408" s="97" t="s">
        <v>1508</v>
      </c>
      <c r="C408" s="98" t="s">
        <v>1509</v>
      </c>
      <c r="D408" s="31" t="s">
        <v>143</v>
      </c>
      <c r="E408" s="97" t="s">
        <v>160</v>
      </c>
      <c r="F408" s="31" t="s">
        <v>116</v>
      </c>
      <c r="G408" s="33" t="s">
        <v>1246</v>
      </c>
      <c r="H408" s="102"/>
      <c r="I408" s="102"/>
      <c r="J408" s="119">
        <v>194</v>
      </c>
      <c r="K408" s="31"/>
      <c r="L408" s="31"/>
      <c r="M408" s="31"/>
      <c r="N408" s="31"/>
      <c r="O408" s="31"/>
      <c r="P408" s="119">
        <v>194</v>
      </c>
      <c r="Q408" s="102"/>
      <c r="R408" s="102"/>
      <c r="S408" s="102"/>
      <c r="T408" s="102"/>
      <c r="U408" s="102"/>
      <c r="V408" s="102"/>
      <c r="W408" s="102"/>
      <c r="X408" s="94" t="s">
        <v>136</v>
      </c>
      <c r="Y408" s="31" t="s">
        <v>118</v>
      </c>
      <c r="Z408" s="31" t="s">
        <v>118</v>
      </c>
      <c r="AA408" s="31" t="s">
        <v>137</v>
      </c>
      <c r="AB408" s="31" t="s">
        <v>137</v>
      </c>
      <c r="AC408" s="31" t="s">
        <v>137</v>
      </c>
      <c r="AD408" s="102">
        <v>173</v>
      </c>
      <c r="AE408" s="102">
        <v>490</v>
      </c>
      <c r="AF408" s="102">
        <v>1222</v>
      </c>
      <c r="AG408" s="95" t="s">
        <v>1410</v>
      </c>
      <c r="AH408" s="31" t="s">
        <v>1510</v>
      </c>
      <c r="AI408" s="31" t="s">
        <v>1412</v>
      </c>
      <c r="AJ408" s="102"/>
      <c r="AK408" s="102"/>
      <c r="AL408" s="102"/>
      <c r="AM408" s="102"/>
      <c r="AN408" s="102"/>
      <c r="AO408" s="102"/>
    </row>
    <row r="409" s="3" customFormat="1" ht="42.75" spans="1:41">
      <c r="A409" s="101"/>
      <c r="B409" s="97" t="s">
        <v>1511</v>
      </c>
      <c r="C409" s="98" t="s">
        <v>1512</v>
      </c>
      <c r="D409" s="31" t="s">
        <v>787</v>
      </c>
      <c r="E409" s="97" t="s">
        <v>832</v>
      </c>
      <c r="F409" s="31" t="s">
        <v>116</v>
      </c>
      <c r="G409" s="33" t="s">
        <v>1246</v>
      </c>
      <c r="H409" s="102"/>
      <c r="I409" s="102"/>
      <c r="J409" s="119">
        <v>155.2</v>
      </c>
      <c r="K409" s="31"/>
      <c r="L409" s="31"/>
      <c r="M409" s="31"/>
      <c r="N409" s="31"/>
      <c r="O409" s="31"/>
      <c r="P409" s="119">
        <v>155.2</v>
      </c>
      <c r="Q409" s="102"/>
      <c r="R409" s="102"/>
      <c r="S409" s="102"/>
      <c r="T409" s="102"/>
      <c r="U409" s="102"/>
      <c r="V409" s="102"/>
      <c r="W409" s="102"/>
      <c r="X409" s="94" t="s">
        <v>136</v>
      </c>
      <c r="Y409" s="31" t="s">
        <v>118</v>
      </c>
      <c r="Z409" s="31" t="s">
        <v>118</v>
      </c>
      <c r="AA409" s="31" t="s">
        <v>137</v>
      </c>
      <c r="AB409" s="31" t="s">
        <v>137</v>
      </c>
      <c r="AC409" s="31" t="s">
        <v>137</v>
      </c>
      <c r="AD409" s="102">
        <v>120</v>
      </c>
      <c r="AE409" s="102">
        <v>408</v>
      </c>
      <c r="AF409" s="102">
        <v>1157</v>
      </c>
      <c r="AG409" s="95" t="s">
        <v>1410</v>
      </c>
      <c r="AH409" s="31" t="s">
        <v>1513</v>
      </c>
      <c r="AI409" s="31" t="s">
        <v>1412</v>
      </c>
      <c r="AJ409" s="102"/>
      <c r="AK409" s="102"/>
      <c r="AL409" s="102"/>
      <c r="AM409" s="102"/>
      <c r="AN409" s="102"/>
      <c r="AO409" s="102"/>
    </row>
    <row r="410" s="3" customFormat="1" ht="42.75" spans="1:41">
      <c r="A410" s="101"/>
      <c r="B410" s="97" t="s">
        <v>1514</v>
      </c>
      <c r="C410" s="98" t="s">
        <v>1515</v>
      </c>
      <c r="D410" s="31" t="s">
        <v>707</v>
      </c>
      <c r="E410" s="97" t="s">
        <v>715</v>
      </c>
      <c r="F410" s="31" t="s">
        <v>116</v>
      </c>
      <c r="G410" s="33" t="s">
        <v>1246</v>
      </c>
      <c r="H410" s="102"/>
      <c r="I410" s="102"/>
      <c r="J410" s="119">
        <v>36</v>
      </c>
      <c r="K410" s="31"/>
      <c r="L410" s="31"/>
      <c r="M410" s="31"/>
      <c r="N410" s="31"/>
      <c r="O410" s="31"/>
      <c r="P410" s="119">
        <v>36</v>
      </c>
      <c r="Q410" s="102"/>
      <c r="R410" s="102"/>
      <c r="S410" s="102"/>
      <c r="T410" s="102"/>
      <c r="U410" s="102"/>
      <c r="V410" s="102"/>
      <c r="W410" s="102"/>
      <c r="X410" s="94" t="s">
        <v>136</v>
      </c>
      <c r="Y410" s="31" t="s">
        <v>118</v>
      </c>
      <c r="Z410" s="31" t="s">
        <v>118</v>
      </c>
      <c r="AA410" s="31" t="s">
        <v>137</v>
      </c>
      <c r="AB410" s="31" t="s">
        <v>137</v>
      </c>
      <c r="AC410" s="31" t="s">
        <v>137</v>
      </c>
      <c r="AD410" s="102">
        <v>205</v>
      </c>
      <c r="AE410" s="102">
        <v>578</v>
      </c>
      <c r="AF410" s="102">
        <v>1630</v>
      </c>
      <c r="AG410" s="95" t="s">
        <v>1410</v>
      </c>
      <c r="AH410" s="31" t="s">
        <v>1516</v>
      </c>
      <c r="AI410" s="31" t="s">
        <v>1412</v>
      </c>
      <c r="AJ410" s="102"/>
      <c r="AK410" s="102"/>
      <c r="AL410" s="102"/>
      <c r="AM410" s="102"/>
      <c r="AN410" s="102"/>
      <c r="AO410" s="102"/>
    </row>
    <row r="411" s="3" customFormat="1" ht="42.75" spans="1:41">
      <c r="A411" s="101"/>
      <c r="B411" s="97" t="s">
        <v>1517</v>
      </c>
      <c r="C411" s="98" t="s">
        <v>1518</v>
      </c>
      <c r="D411" s="31" t="s">
        <v>707</v>
      </c>
      <c r="E411" s="97" t="s">
        <v>708</v>
      </c>
      <c r="F411" s="31" t="s">
        <v>116</v>
      </c>
      <c r="G411" s="33" t="s">
        <v>1246</v>
      </c>
      <c r="H411" s="102"/>
      <c r="I411" s="102"/>
      <c r="J411" s="119">
        <v>116</v>
      </c>
      <c r="K411" s="31"/>
      <c r="L411" s="31"/>
      <c r="M411" s="31"/>
      <c r="N411" s="31"/>
      <c r="O411" s="31"/>
      <c r="P411" s="119">
        <v>116</v>
      </c>
      <c r="Q411" s="102"/>
      <c r="R411" s="102"/>
      <c r="S411" s="102"/>
      <c r="T411" s="102"/>
      <c r="U411" s="102"/>
      <c r="V411" s="102"/>
      <c r="W411" s="102"/>
      <c r="X411" s="94" t="s">
        <v>136</v>
      </c>
      <c r="Y411" s="31" t="s">
        <v>118</v>
      </c>
      <c r="Z411" s="31" t="s">
        <v>118</v>
      </c>
      <c r="AA411" s="31" t="s">
        <v>137</v>
      </c>
      <c r="AB411" s="31" t="s">
        <v>137</v>
      </c>
      <c r="AC411" s="31" t="s">
        <v>137</v>
      </c>
      <c r="AD411" s="102">
        <v>249</v>
      </c>
      <c r="AE411" s="102">
        <v>808</v>
      </c>
      <c r="AF411" s="102">
        <v>2739</v>
      </c>
      <c r="AG411" s="95" t="s">
        <v>1410</v>
      </c>
      <c r="AH411" s="31" t="s">
        <v>1519</v>
      </c>
      <c r="AI411" s="31" t="s">
        <v>1412</v>
      </c>
      <c r="AJ411" s="102"/>
      <c r="AK411" s="102"/>
      <c r="AL411" s="102"/>
      <c r="AM411" s="102"/>
      <c r="AN411" s="102"/>
      <c r="AO411" s="102"/>
    </row>
    <row r="412" s="3" customFormat="1" ht="47.25" spans="1:41">
      <c r="A412" s="101"/>
      <c r="B412" s="97" t="s">
        <v>1520</v>
      </c>
      <c r="C412" s="98" t="s">
        <v>1521</v>
      </c>
      <c r="D412" s="31" t="s">
        <v>707</v>
      </c>
      <c r="E412" s="97" t="s">
        <v>703</v>
      </c>
      <c r="F412" s="31" t="s">
        <v>116</v>
      </c>
      <c r="G412" s="33" t="s">
        <v>1246</v>
      </c>
      <c r="H412" s="102"/>
      <c r="I412" s="102"/>
      <c r="J412" s="119">
        <v>128</v>
      </c>
      <c r="K412" s="31"/>
      <c r="L412" s="31"/>
      <c r="M412" s="31"/>
      <c r="N412" s="31"/>
      <c r="O412" s="31"/>
      <c r="P412" s="119">
        <v>128</v>
      </c>
      <c r="Q412" s="102"/>
      <c r="R412" s="102"/>
      <c r="S412" s="102"/>
      <c r="T412" s="102"/>
      <c r="U412" s="102"/>
      <c r="V412" s="102"/>
      <c r="W412" s="102"/>
      <c r="X412" s="94" t="s">
        <v>136</v>
      </c>
      <c r="Y412" s="31" t="s">
        <v>118</v>
      </c>
      <c r="Z412" s="31" t="s">
        <v>118</v>
      </c>
      <c r="AA412" s="31" t="s">
        <v>137</v>
      </c>
      <c r="AB412" s="31" t="s">
        <v>137</v>
      </c>
      <c r="AC412" s="31" t="s">
        <v>137</v>
      </c>
      <c r="AD412" s="102">
        <v>119</v>
      </c>
      <c r="AE412" s="102">
        <v>423</v>
      </c>
      <c r="AF412" s="102">
        <v>1247</v>
      </c>
      <c r="AG412" s="95" t="s">
        <v>1410</v>
      </c>
      <c r="AH412" s="31" t="s">
        <v>1522</v>
      </c>
      <c r="AI412" s="31" t="s">
        <v>1412</v>
      </c>
      <c r="AJ412" s="102"/>
      <c r="AK412" s="102"/>
      <c r="AL412" s="102"/>
      <c r="AM412" s="102"/>
      <c r="AN412" s="102"/>
      <c r="AO412" s="102"/>
    </row>
    <row r="413" s="3" customFormat="1" ht="42.75" spans="1:41">
      <c r="A413" s="101"/>
      <c r="B413" s="97" t="s">
        <v>1523</v>
      </c>
      <c r="C413" s="98" t="s">
        <v>1524</v>
      </c>
      <c r="D413" s="31" t="s">
        <v>787</v>
      </c>
      <c r="E413" s="97" t="s">
        <v>824</v>
      </c>
      <c r="F413" s="31" t="s">
        <v>116</v>
      </c>
      <c r="G413" s="33" t="s">
        <v>1246</v>
      </c>
      <c r="H413" s="102"/>
      <c r="I413" s="102"/>
      <c r="J413" s="119">
        <v>12</v>
      </c>
      <c r="K413" s="31"/>
      <c r="L413" s="31"/>
      <c r="M413" s="31"/>
      <c r="N413" s="31"/>
      <c r="O413" s="31"/>
      <c r="P413" s="119">
        <v>12</v>
      </c>
      <c r="Q413" s="102"/>
      <c r="R413" s="102"/>
      <c r="S413" s="102"/>
      <c r="T413" s="102"/>
      <c r="U413" s="102"/>
      <c r="V413" s="102"/>
      <c r="W413" s="102"/>
      <c r="X413" s="94" t="s">
        <v>136</v>
      </c>
      <c r="Y413" s="31" t="s">
        <v>118</v>
      </c>
      <c r="Z413" s="31" t="s">
        <v>118</v>
      </c>
      <c r="AA413" s="31" t="s">
        <v>137</v>
      </c>
      <c r="AB413" s="31" t="s">
        <v>137</v>
      </c>
      <c r="AC413" s="31" t="s">
        <v>137</v>
      </c>
      <c r="AD413" s="102">
        <v>187</v>
      </c>
      <c r="AE413" s="102">
        <v>649</v>
      </c>
      <c r="AF413" s="102">
        <v>1207</v>
      </c>
      <c r="AG413" s="95" t="s">
        <v>1410</v>
      </c>
      <c r="AH413" s="31" t="s">
        <v>1525</v>
      </c>
      <c r="AI413" s="31" t="s">
        <v>1412</v>
      </c>
      <c r="AJ413" s="102"/>
      <c r="AK413" s="102"/>
      <c r="AL413" s="102"/>
      <c r="AM413" s="102"/>
      <c r="AN413" s="102"/>
      <c r="AO413" s="102"/>
    </row>
    <row r="414" s="3" customFormat="1" ht="42.75" spans="1:41">
      <c r="A414" s="101"/>
      <c r="B414" s="97" t="s">
        <v>1526</v>
      </c>
      <c r="C414" s="98" t="s">
        <v>1527</v>
      </c>
      <c r="D414" s="31" t="s">
        <v>436</v>
      </c>
      <c r="E414" s="97" t="s">
        <v>450</v>
      </c>
      <c r="F414" s="31" t="s">
        <v>116</v>
      </c>
      <c r="G414" s="33" t="s">
        <v>1246</v>
      </c>
      <c r="H414" s="102"/>
      <c r="I414" s="102"/>
      <c r="J414" s="119">
        <v>168.8</v>
      </c>
      <c r="K414" s="31"/>
      <c r="L414" s="31"/>
      <c r="M414" s="31"/>
      <c r="N414" s="31"/>
      <c r="O414" s="31"/>
      <c r="P414" s="119">
        <v>168.8</v>
      </c>
      <c r="Q414" s="102"/>
      <c r="R414" s="102"/>
      <c r="S414" s="102"/>
      <c r="T414" s="102"/>
      <c r="U414" s="102"/>
      <c r="V414" s="102"/>
      <c r="W414" s="102"/>
      <c r="X414" s="94" t="s">
        <v>136</v>
      </c>
      <c r="Y414" s="31" t="s">
        <v>118</v>
      </c>
      <c r="Z414" s="31" t="s">
        <v>118</v>
      </c>
      <c r="AA414" s="31" t="s">
        <v>137</v>
      </c>
      <c r="AB414" s="31" t="s">
        <v>137</v>
      </c>
      <c r="AC414" s="31" t="s">
        <v>137</v>
      </c>
      <c r="AD414" s="102">
        <v>171</v>
      </c>
      <c r="AE414" s="102">
        <v>448</v>
      </c>
      <c r="AF414" s="102">
        <v>1421</v>
      </c>
      <c r="AG414" s="95" t="s">
        <v>1410</v>
      </c>
      <c r="AH414" s="31" t="s">
        <v>1528</v>
      </c>
      <c r="AI414" s="31" t="s">
        <v>1412</v>
      </c>
      <c r="AJ414" s="102"/>
      <c r="AK414" s="102"/>
      <c r="AL414" s="102"/>
      <c r="AM414" s="102"/>
      <c r="AN414" s="102"/>
      <c r="AO414" s="102"/>
    </row>
    <row r="415" s="3" customFormat="1" ht="42.75" spans="1:41">
      <c r="A415" s="101"/>
      <c r="B415" s="97" t="s">
        <v>1529</v>
      </c>
      <c r="C415" s="98" t="s">
        <v>1530</v>
      </c>
      <c r="D415" s="31" t="s">
        <v>707</v>
      </c>
      <c r="E415" s="97" t="s">
        <v>735</v>
      </c>
      <c r="F415" s="31" t="s">
        <v>116</v>
      </c>
      <c r="G415" s="33" t="s">
        <v>1246</v>
      </c>
      <c r="H415" s="102"/>
      <c r="I415" s="102"/>
      <c r="J415" s="119">
        <v>52</v>
      </c>
      <c r="K415" s="31"/>
      <c r="L415" s="31"/>
      <c r="M415" s="31"/>
      <c r="N415" s="31"/>
      <c r="O415" s="31"/>
      <c r="P415" s="119">
        <v>52</v>
      </c>
      <c r="Q415" s="102"/>
      <c r="R415" s="102"/>
      <c r="S415" s="102"/>
      <c r="T415" s="102"/>
      <c r="U415" s="102"/>
      <c r="V415" s="102"/>
      <c r="W415" s="102"/>
      <c r="X415" s="94" t="s">
        <v>136</v>
      </c>
      <c r="Y415" s="31" t="s">
        <v>118</v>
      </c>
      <c r="Z415" s="31" t="s">
        <v>118</v>
      </c>
      <c r="AA415" s="31" t="s">
        <v>137</v>
      </c>
      <c r="AB415" s="31" t="s">
        <v>137</v>
      </c>
      <c r="AC415" s="31" t="s">
        <v>137</v>
      </c>
      <c r="AD415" s="102">
        <v>241</v>
      </c>
      <c r="AE415" s="102">
        <v>791</v>
      </c>
      <c r="AF415" s="102">
        <v>1708</v>
      </c>
      <c r="AG415" s="95" t="s">
        <v>1410</v>
      </c>
      <c r="AH415" s="31" t="s">
        <v>1531</v>
      </c>
      <c r="AI415" s="31" t="s">
        <v>1412</v>
      </c>
      <c r="AJ415" s="102"/>
      <c r="AK415" s="102"/>
      <c r="AL415" s="102"/>
      <c r="AM415" s="102"/>
      <c r="AN415" s="102"/>
      <c r="AO415" s="102"/>
    </row>
    <row r="416" s="3" customFormat="1" ht="42.75" spans="1:41">
      <c r="A416" s="101"/>
      <c r="B416" s="97" t="s">
        <v>1532</v>
      </c>
      <c r="C416" s="98" t="s">
        <v>1533</v>
      </c>
      <c r="D416" s="31" t="s">
        <v>501</v>
      </c>
      <c r="E416" s="97" t="s">
        <v>502</v>
      </c>
      <c r="F416" s="31" t="s">
        <v>116</v>
      </c>
      <c r="G416" s="33" t="s">
        <v>1246</v>
      </c>
      <c r="H416" s="102"/>
      <c r="I416" s="102"/>
      <c r="J416" s="119">
        <v>120</v>
      </c>
      <c r="K416" s="31"/>
      <c r="L416" s="31"/>
      <c r="M416" s="31"/>
      <c r="N416" s="31"/>
      <c r="O416" s="31"/>
      <c r="P416" s="119">
        <v>120</v>
      </c>
      <c r="Q416" s="102"/>
      <c r="R416" s="102"/>
      <c r="S416" s="102"/>
      <c r="T416" s="102"/>
      <c r="U416" s="102"/>
      <c r="V416" s="102"/>
      <c r="W416" s="102"/>
      <c r="X416" s="94" t="s">
        <v>136</v>
      </c>
      <c r="Y416" s="31" t="s">
        <v>118</v>
      </c>
      <c r="Z416" s="31" t="s">
        <v>118</v>
      </c>
      <c r="AA416" s="31" t="s">
        <v>137</v>
      </c>
      <c r="AB416" s="31" t="s">
        <v>137</v>
      </c>
      <c r="AC416" s="31" t="s">
        <v>137</v>
      </c>
      <c r="AD416" s="102">
        <v>233</v>
      </c>
      <c r="AE416" s="102">
        <v>692</v>
      </c>
      <c r="AF416" s="102">
        <v>2340</v>
      </c>
      <c r="AG416" s="95" t="s">
        <v>1410</v>
      </c>
      <c r="AH416" s="31" t="s">
        <v>1534</v>
      </c>
      <c r="AI416" s="31" t="s">
        <v>1412</v>
      </c>
      <c r="AJ416" s="102"/>
      <c r="AK416" s="102"/>
      <c r="AL416" s="102"/>
      <c r="AM416" s="102"/>
      <c r="AN416" s="102"/>
      <c r="AO416" s="102"/>
    </row>
    <row r="417" s="3" customFormat="1" ht="42.75" spans="1:41">
      <c r="A417" s="101"/>
      <c r="B417" s="97" t="s">
        <v>1535</v>
      </c>
      <c r="C417" s="98" t="s">
        <v>1536</v>
      </c>
      <c r="D417" s="31" t="s">
        <v>501</v>
      </c>
      <c r="E417" s="97" t="s">
        <v>515</v>
      </c>
      <c r="F417" s="31" t="s">
        <v>116</v>
      </c>
      <c r="G417" s="33" t="s">
        <v>1246</v>
      </c>
      <c r="H417" s="102"/>
      <c r="I417" s="102"/>
      <c r="J417" s="119">
        <v>84</v>
      </c>
      <c r="K417" s="31"/>
      <c r="L417" s="31"/>
      <c r="M417" s="31"/>
      <c r="N417" s="31"/>
      <c r="O417" s="31"/>
      <c r="P417" s="119">
        <v>84</v>
      </c>
      <c r="Q417" s="102"/>
      <c r="R417" s="102"/>
      <c r="S417" s="102"/>
      <c r="T417" s="102"/>
      <c r="U417" s="102"/>
      <c r="V417" s="102"/>
      <c r="W417" s="102"/>
      <c r="X417" s="94" t="s">
        <v>136</v>
      </c>
      <c r="Y417" s="31" t="s">
        <v>118</v>
      </c>
      <c r="Z417" s="31" t="s">
        <v>118</v>
      </c>
      <c r="AA417" s="31" t="s">
        <v>137</v>
      </c>
      <c r="AB417" s="31" t="s">
        <v>137</v>
      </c>
      <c r="AC417" s="31" t="s">
        <v>137</v>
      </c>
      <c r="AD417" s="102">
        <v>160</v>
      </c>
      <c r="AE417" s="102">
        <v>444</v>
      </c>
      <c r="AF417" s="102">
        <v>1613</v>
      </c>
      <c r="AG417" s="95" t="s">
        <v>1410</v>
      </c>
      <c r="AH417" s="31" t="s">
        <v>1537</v>
      </c>
      <c r="AI417" s="31" t="s">
        <v>1412</v>
      </c>
      <c r="AJ417" s="102"/>
      <c r="AK417" s="102"/>
      <c r="AL417" s="102"/>
      <c r="AM417" s="102"/>
      <c r="AN417" s="102"/>
      <c r="AO417" s="102"/>
    </row>
    <row r="418" s="3" customFormat="1" ht="42.75" spans="1:41">
      <c r="A418" s="101"/>
      <c r="B418" s="97" t="s">
        <v>1538</v>
      </c>
      <c r="C418" s="98" t="s">
        <v>1539</v>
      </c>
      <c r="D418" s="31" t="s">
        <v>501</v>
      </c>
      <c r="E418" s="97" t="s">
        <v>521</v>
      </c>
      <c r="F418" s="31" t="s">
        <v>116</v>
      </c>
      <c r="G418" s="33" t="s">
        <v>1246</v>
      </c>
      <c r="H418" s="102"/>
      <c r="I418" s="102"/>
      <c r="J418" s="119">
        <v>140</v>
      </c>
      <c r="K418" s="31"/>
      <c r="L418" s="31"/>
      <c r="M418" s="31"/>
      <c r="N418" s="31"/>
      <c r="O418" s="31"/>
      <c r="P418" s="119">
        <v>140</v>
      </c>
      <c r="Q418" s="102"/>
      <c r="R418" s="102"/>
      <c r="S418" s="102"/>
      <c r="T418" s="102"/>
      <c r="U418" s="102"/>
      <c r="V418" s="102"/>
      <c r="W418" s="102"/>
      <c r="X418" s="94" t="s">
        <v>136</v>
      </c>
      <c r="Y418" s="31" t="s">
        <v>118</v>
      </c>
      <c r="Z418" s="31" t="s">
        <v>118</v>
      </c>
      <c r="AA418" s="31" t="s">
        <v>137</v>
      </c>
      <c r="AB418" s="31" t="s">
        <v>137</v>
      </c>
      <c r="AC418" s="31" t="s">
        <v>137</v>
      </c>
      <c r="AD418" s="102">
        <v>149</v>
      </c>
      <c r="AE418" s="102">
        <v>512</v>
      </c>
      <c r="AF418" s="102">
        <v>1296</v>
      </c>
      <c r="AG418" s="95" t="s">
        <v>1410</v>
      </c>
      <c r="AH418" s="31" t="s">
        <v>1492</v>
      </c>
      <c r="AI418" s="31" t="s">
        <v>1412</v>
      </c>
      <c r="AJ418" s="102"/>
      <c r="AK418" s="102"/>
      <c r="AL418" s="102"/>
      <c r="AM418" s="102"/>
      <c r="AN418" s="102"/>
      <c r="AO418" s="102"/>
    </row>
    <row r="419" s="3" customFormat="1" ht="42.75" spans="1:41">
      <c r="A419" s="101"/>
      <c r="B419" s="97" t="s">
        <v>1540</v>
      </c>
      <c r="C419" s="98" t="s">
        <v>1541</v>
      </c>
      <c r="D419" s="31" t="s">
        <v>501</v>
      </c>
      <c r="E419" s="97" t="s">
        <v>557</v>
      </c>
      <c r="F419" s="31" t="s">
        <v>116</v>
      </c>
      <c r="G419" s="33" t="s">
        <v>1246</v>
      </c>
      <c r="H419" s="102"/>
      <c r="I419" s="102"/>
      <c r="J419" s="119">
        <v>16.8</v>
      </c>
      <c r="K419" s="31"/>
      <c r="L419" s="31"/>
      <c r="M419" s="31"/>
      <c r="N419" s="31"/>
      <c r="O419" s="31"/>
      <c r="P419" s="119">
        <v>16.8</v>
      </c>
      <c r="Q419" s="102"/>
      <c r="R419" s="102"/>
      <c r="S419" s="102"/>
      <c r="T419" s="102"/>
      <c r="U419" s="102"/>
      <c r="V419" s="102"/>
      <c r="W419" s="102"/>
      <c r="X419" s="94" t="s">
        <v>136</v>
      </c>
      <c r="Y419" s="31" t="s">
        <v>118</v>
      </c>
      <c r="Z419" s="31" t="s">
        <v>118</v>
      </c>
      <c r="AA419" s="31" t="s">
        <v>137</v>
      </c>
      <c r="AB419" s="31" t="s">
        <v>137</v>
      </c>
      <c r="AC419" s="31" t="s">
        <v>137</v>
      </c>
      <c r="AD419" s="102">
        <v>106</v>
      </c>
      <c r="AE419" s="102">
        <v>299</v>
      </c>
      <c r="AF419" s="102">
        <v>1652</v>
      </c>
      <c r="AG419" s="95" t="s">
        <v>1410</v>
      </c>
      <c r="AH419" s="31" t="s">
        <v>1542</v>
      </c>
      <c r="AI419" s="31" t="s">
        <v>1412</v>
      </c>
      <c r="AJ419" s="102"/>
      <c r="AK419" s="102"/>
      <c r="AL419" s="102"/>
      <c r="AM419" s="102"/>
      <c r="AN419" s="102"/>
      <c r="AO419" s="102"/>
    </row>
    <row r="420" s="3" customFormat="1" ht="42.75" spans="1:41">
      <c r="A420" s="101"/>
      <c r="B420" s="103" t="s">
        <v>1543</v>
      </c>
      <c r="C420" s="98" t="s">
        <v>1544</v>
      </c>
      <c r="D420" s="31" t="s">
        <v>143</v>
      </c>
      <c r="E420" s="104" t="s">
        <v>164</v>
      </c>
      <c r="F420" s="31" t="s">
        <v>116</v>
      </c>
      <c r="G420" s="33" t="s">
        <v>1246</v>
      </c>
      <c r="H420" s="102"/>
      <c r="I420" s="102"/>
      <c r="J420" s="119">
        <v>58</v>
      </c>
      <c r="K420" s="31"/>
      <c r="L420" s="31"/>
      <c r="M420" s="31"/>
      <c r="N420" s="31"/>
      <c r="O420" s="31"/>
      <c r="P420" s="119">
        <v>58</v>
      </c>
      <c r="Q420" s="102"/>
      <c r="R420" s="102"/>
      <c r="S420" s="102"/>
      <c r="T420" s="102"/>
      <c r="U420" s="102"/>
      <c r="V420" s="102"/>
      <c r="W420" s="102"/>
      <c r="X420" s="94" t="s">
        <v>136</v>
      </c>
      <c r="Y420" s="31" t="s">
        <v>118</v>
      </c>
      <c r="Z420" s="31" t="s">
        <v>118</v>
      </c>
      <c r="AA420" s="31" t="s">
        <v>137</v>
      </c>
      <c r="AB420" s="31" t="s">
        <v>137</v>
      </c>
      <c r="AC420" s="31" t="s">
        <v>137</v>
      </c>
      <c r="AD420" s="102">
        <v>194</v>
      </c>
      <c r="AE420" s="102">
        <v>641</v>
      </c>
      <c r="AF420" s="102">
        <v>1637</v>
      </c>
      <c r="AG420" s="95" t="s">
        <v>1410</v>
      </c>
      <c r="AH420" s="31" t="s">
        <v>1545</v>
      </c>
      <c r="AI420" s="31" t="s">
        <v>1412</v>
      </c>
      <c r="AJ420" s="102"/>
      <c r="AK420" s="102"/>
      <c r="AL420" s="102"/>
      <c r="AM420" s="102"/>
      <c r="AN420" s="102"/>
      <c r="AO420" s="102"/>
    </row>
    <row r="421" s="3" customFormat="1" ht="57" spans="1:41">
      <c r="A421" s="101"/>
      <c r="B421" s="103" t="s">
        <v>1546</v>
      </c>
      <c r="C421" s="98" t="s">
        <v>1547</v>
      </c>
      <c r="D421" s="31" t="s">
        <v>436</v>
      </c>
      <c r="E421" s="103" t="s">
        <v>446</v>
      </c>
      <c r="F421" s="31" t="s">
        <v>116</v>
      </c>
      <c r="G421" s="33" t="s">
        <v>1246</v>
      </c>
      <c r="H421" s="102"/>
      <c r="I421" s="102"/>
      <c r="J421" s="119">
        <v>410</v>
      </c>
      <c r="K421" s="31"/>
      <c r="L421" s="31"/>
      <c r="M421" s="31"/>
      <c r="N421" s="31"/>
      <c r="O421" s="31"/>
      <c r="P421" s="119">
        <v>410</v>
      </c>
      <c r="Q421" s="102"/>
      <c r="R421" s="102"/>
      <c r="S421" s="102"/>
      <c r="T421" s="102"/>
      <c r="U421" s="102"/>
      <c r="V421" s="102"/>
      <c r="W421" s="102"/>
      <c r="X421" s="94" t="s">
        <v>136</v>
      </c>
      <c r="Y421" s="31" t="s">
        <v>118</v>
      </c>
      <c r="Z421" s="31" t="s">
        <v>118</v>
      </c>
      <c r="AA421" s="31" t="s">
        <v>137</v>
      </c>
      <c r="AB421" s="31" t="s">
        <v>137</v>
      </c>
      <c r="AC421" s="31" t="s">
        <v>137</v>
      </c>
      <c r="AD421" s="102">
        <v>196</v>
      </c>
      <c r="AE421" s="102">
        <v>635</v>
      </c>
      <c r="AF421" s="102">
        <v>1439</v>
      </c>
      <c r="AG421" s="95" t="s">
        <v>1410</v>
      </c>
      <c r="AH421" s="31" t="s">
        <v>1548</v>
      </c>
      <c r="AI421" s="31" t="s">
        <v>1412</v>
      </c>
      <c r="AJ421" s="102"/>
      <c r="AK421" s="102"/>
      <c r="AL421" s="102"/>
      <c r="AM421" s="102"/>
      <c r="AN421" s="102"/>
      <c r="AO421" s="102"/>
    </row>
    <row r="422" s="3" customFormat="1" ht="42.75" spans="1:41">
      <c r="A422" s="101"/>
      <c r="B422" s="103" t="s">
        <v>1549</v>
      </c>
      <c r="C422" s="98" t="s">
        <v>1550</v>
      </c>
      <c r="D422" s="31" t="s">
        <v>385</v>
      </c>
      <c r="E422" s="103" t="s">
        <v>399</v>
      </c>
      <c r="F422" s="31" t="s">
        <v>116</v>
      </c>
      <c r="G422" s="33" t="s">
        <v>1246</v>
      </c>
      <c r="H422" s="102"/>
      <c r="I422" s="102"/>
      <c r="J422" s="119">
        <v>98</v>
      </c>
      <c r="K422" s="31"/>
      <c r="L422" s="31"/>
      <c r="M422" s="31"/>
      <c r="N422" s="31"/>
      <c r="O422" s="31"/>
      <c r="P422" s="119">
        <v>98</v>
      </c>
      <c r="Q422" s="102"/>
      <c r="R422" s="102"/>
      <c r="S422" s="102"/>
      <c r="T422" s="102"/>
      <c r="U422" s="102"/>
      <c r="V422" s="102"/>
      <c r="W422" s="102"/>
      <c r="X422" s="94" t="s">
        <v>136</v>
      </c>
      <c r="Y422" s="31" t="s">
        <v>118</v>
      </c>
      <c r="Z422" s="31" t="s">
        <v>118</v>
      </c>
      <c r="AA422" s="31" t="s">
        <v>137</v>
      </c>
      <c r="AB422" s="31" t="s">
        <v>137</v>
      </c>
      <c r="AC422" s="31" t="s">
        <v>137</v>
      </c>
      <c r="AD422" s="102">
        <v>192</v>
      </c>
      <c r="AE422" s="102">
        <v>566</v>
      </c>
      <c r="AF422" s="102">
        <v>1740</v>
      </c>
      <c r="AG422" s="95" t="s">
        <v>1410</v>
      </c>
      <c r="AH422" s="31" t="s">
        <v>1551</v>
      </c>
      <c r="AI422" s="31" t="s">
        <v>1412</v>
      </c>
      <c r="AJ422" s="102"/>
      <c r="AK422" s="102"/>
      <c r="AL422" s="102"/>
      <c r="AM422" s="102"/>
      <c r="AN422" s="102"/>
      <c r="AO422" s="102"/>
    </row>
    <row r="423" s="3" customFormat="1" ht="42.75" spans="1:41">
      <c r="A423" s="101"/>
      <c r="B423" s="103" t="s">
        <v>1552</v>
      </c>
      <c r="C423" s="98" t="s">
        <v>1553</v>
      </c>
      <c r="D423" s="31" t="s">
        <v>268</v>
      </c>
      <c r="E423" s="103" t="s">
        <v>301</v>
      </c>
      <c r="F423" s="31" t="s">
        <v>116</v>
      </c>
      <c r="G423" s="33" t="s">
        <v>1246</v>
      </c>
      <c r="H423" s="102"/>
      <c r="I423" s="102"/>
      <c r="J423" s="119">
        <v>153.2</v>
      </c>
      <c r="K423" s="31"/>
      <c r="L423" s="31"/>
      <c r="M423" s="31"/>
      <c r="N423" s="31"/>
      <c r="O423" s="31"/>
      <c r="P423" s="119">
        <v>153.2</v>
      </c>
      <c r="Q423" s="102"/>
      <c r="R423" s="102"/>
      <c r="S423" s="102"/>
      <c r="T423" s="102"/>
      <c r="U423" s="102"/>
      <c r="V423" s="102"/>
      <c r="W423" s="102"/>
      <c r="X423" s="94" t="s">
        <v>136</v>
      </c>
      <c r="Y423" s="31" t="s">
        <v>118</v>
      </c>
      <c r="Z423" s="31" t="s">
        <v>118</v>
      </c>
      <c r="AA423" s="31" t="s">
        <v>137</v>
      </c>
      <c r="AB423" s="31" t="s">
        <v>137</v>
      </c>
      <c r="AC423" s="31" t="s">
        <v>137</v>
      </c>
      <c r="AD423" s="102">
        <v>197</v>
      </c>
      <c r="AE423" s="102">
        <v>640</v>
      </c>
      <c r="AF423" s="102">
        <v>1896</v>
      </c>
      <c r="AG423" s="95" t="s">
        <v>1410</v>
      </c>
      <c r="AH423" s="31" t="s">
        <v>1554</v>
      </c>
      <c r="AI423" s="31" t="s">
        <v>1412</v>
      </c>
      <c r="AJ423" s="102"/>
      <c r="AK423" s="102"/>
      <c r="AL423" s="102"/>
      <c r="AM423" s="102"/>
      <c r="AN423" s="102"/>
      <c r="AO423" s="102"/>
    </row>
    <row r="424" s="3" customFormat="1" ht="42.75" spans="1:41">
      <c r="A424" s="101"/>
      <c r="B424" s="97" t="s">
        <v>1555</v>
      </c>
      <c r="C424" s="98" t="s">
        <v>1556</v>
      </c>
      <c r="D424" s="31" t="s">
        <v>501</v>
      </c>
      <c r="E424" s="97" t="s">
        <v>531</v>
      </c>
      <c r="F424" s="31" t="s">
        <v>116</v>
      </c>
      <c r="G424" s="33" t="s">
        <v>1246</v>
      </c>
      <c r="H424" s="102"/>
      <c r="I424" s="102"/>
      <c r="J424" s="119">
        <v>56</v>
      </c>
      <c r="K424" s="31"/>
      <c r="L424" s="31"/>
      <c r="M424" s="31"/>
      <c r="N424" s="31"/>
      <c r="O424" s="31"/>
      <c r="P424" s="119">
        <v>56</v>
      </c>
      <c r="Q424" s="102"/>
      <c r="R424" s="102"/>
      <c r="S424" s="102"/>
      <c r="T424" s="102"/>
      <c r="U424" s="102"/>
      <c r="V424" s="102"/>
      <c r="W424" s="102"/>
      <c r="X424" s="94" t="s">
        <v>136</v>
      </c>
      <c r="Y424" s="31" t="s">
        <v>118</v>
      </c>
      <c r="Z424" s="31" t="s">
        <v>118</v>
      </c>
      <c r="AA424" s="31" t="s">
        <v>137</v>
      </c>
      <c r="AB424" s="31" t="s">
        <v>137</v>
      </c>
      <c r="AC424" s="31" t="s">
        <v>137</v>
      </c>
      <c r="AD424" s="102">
        <v>164</v>
      </c>
      <c r="AE424" s="102">
        <v>485</v>
      </c>
      <c r="AF424" s="102">
        <v>1143</v>
      </c>
      <c r="AG424" s="95" t="s">
        <v>1410</v>
      </c>
      <c r="AH424" s="31" t="s">
        <v>1557</v>
      </c>
      <c r="AI424" s="31" t="s">
        <v>1412</v>
      </c>
      <c r="AJ424" s="102"/>
      <c r="AK424" s="102"/>
      <c r="AL424" s="102"/>
      <c r="AM424" s="102"/>
      <c r="AN424" s="102"/>
      <c r="AO424" s="102"/>
    </row>
    <row r="425" s="3" customFormat="1" ht="42.75" spans="1:41">
      <c r="A425" s="101"/>
      <c r="B425" s="104" t="s">
        <v>1558</v>
      </c>
      <c r="C425" s="105" t="s">
        <v>1544</v>
      </c>
      <c r="D425" s="31" t="s">
        <v>268</v>
      </c>
      <c r="E425" s="106" t="s">
        <v>280</v>
      </c>
      <c r="F425" s="31" t="s">
        <v>116</v>
      </c>
      <c r="G425" s="33" t="s">
        <v>1246</v>
      </c>
      <c r="H425" s="102"/>
      <c r="I425" s="102"/>
      <c r="J425" s="119">
        <v>58</v>
      </c>
      <c r="K425" s="31"/>
      <c r="L425" s="31"/>
      <c r="M425" s="31"/>
      <c r="N425" s="31"/>
      <c r="O425" s="31"/>
      <c r="P425" s="119">
        <v>58</v>
      </c>
      <c r="Q425" s="102"/>
      <c r="R425" s="102"/>
      <c r="S425" s="102"/>
      <c r="T425" s="102"/>
      <c r="U425" s="102"/>
      <c r="V425" s="102"/>
      <c r="W425" s="102"/>
      <c r="X425" s="94" t="s">
        <v>136</v>
      </c>
      <c r="Y425" s="31" t="s">
        <v>118</v>
      </c>
      <c r="Z425" s="31" t="s">
        <v>118</v>
      </c>
      <c r="AA425" s="31" t="s">
        <v>137</v>
      </c>
      <c r="AB425" s="31" t="s">
        <v>137</v>
      </c>
      <c r="AC425" s="31" t="s">
        <v>137</v>
      </c>
      <c r="AD425" s="102">
        <v>209</v>
      </c>
      <c r="AE425" s="102">
        <v>628</v>
      </c>
      <c r="AF425" s="102">
        <v>1875</v>
      </c>
      <c r="AG425" s="95" t="s">
        <v>1410</v>
      </c>
      <c r="AH425" s="31" t="s">
        <v>1545</v>
      </c>
      <c r="AI425" s="31" t="s">
        <v>1412</v>
      </c>
      <c r="AJ425" s="102"/>
      <c r="AK425" s="102"/>
      <c r="AL425" s="102"/>
      <c r="AM425" s="102"/>
      <c r="AN425" s="102"/>
      <c r="AO425" s="102"/>
    </row>
    <row r="426" s="3" customFormat="1" ht="42.75" spans="1:41">
      <c r="A426" s="101"/>
      <c r="B426" s="104" t="s">
        <v>1559</v>
      </c>
      <c r="C426" s="105" t="s">
        <v>1560</v>
      </c>
      <c r="D426" s="31" t="s">
        <v>268</v>
      </c>
      <c r="E426" s="106" t="s">
        <v>285</v>
      </c>
      <c r="F426" s="31" t="s">
        <v>116</v>
      </c>
      <c r="G426" s="33" t="s">
        <v>1246</v>
      </c>
      <c r="H426" s="102"/>
      <c r="I426" s="102"/>
      <c r="J426" s="119">
        <v>20</v>
      </c>
      <c r="K426" s="31"/>
      <c r="L426" s="31"/>
      <c r="M426" s="31"/>
      <c r="N426" s="31"/>
      <c r="O426" s="31"/>
      <c r="P426" s="119">
        <v>20</v>
      </c>
      <c r="Q426" s="102"/>
      <c r="R426" s="102"/>
      <c r="S426" s="102"/>
      <c r="T426" s="102"/>
      <c r="U426" s="102"/>
      <c r="V426" s="102"/>
      <c r="W426" s="102"/>
      <c r="X426" s="94" t="s">
        <v>136</v>
      </c>
      <c r="Y426" s="31" t="s">
        <v>118</v>
      </c>
      <c r="Z426" s="31" t="s">
        <v>118</v>
      </c>
      <c r="AA426" s="31" t="s">
        <v>137</v>
      </c>
      <c r="AB426" s="31" t="s">
        <v>137</v>
      </c>
      <c r="AC426" s="31" t="s">
        <v>137</v>
      </c>
      <c r="AD426" s="102">
        <v>200</v>
      </c>
      <c r="AE426" s="102">
        <v>638</v>
      </c>
      <c r="AF426" s="102">
        <v>1657</v>
      </c>
      <c r="AG426" s="95" t="s">
        <v>1410</v>
      </c>
      <c r="AH426" s="31" t="s">
        <v>1561</v>
      </c>
      <c r="AI426" s="31" t="s">
        <v>1412</v>
      </c>
      <c r="AJ426" s="102"/>
      <c r="AK426" s="102"/>
      <c r="AL426" s="102"/>
      <c r="AM426" s="102"/>
      <c r="AN426" s="102"/>
      <c r="AO426" s="102"/>
    </row>
    <row r="427" s="3" customFormat="1" ht="42.75" spans="1:41">
      <c r="A427" s="101"/>
      <c r="B427" s="104" t="s">
        <v>1562</v>
      </c>
      <c r="C427" s="105" t="s">
        <v>1563</v>
      </c>
      <c r="D427" s="31" t="s">
        <v>385</v>
      </c>
      <c r="E427" s="106" t="s">
        <v>1564</v>
      </c>
      <c r="F427" s="31" t="s">
        <v>116</v>
      </c>
      <c r="G427" s="33" t="s">
        <v>1246</v>
      </c>
      <c r="H427" s="102"/>
      <c r="I427" s="102"/>
      <c r="J427" s="119">
        <v>80</v>
      </c>
      <c r="K427" s="31"/>
      <c r="L427" s="31"/>
      <c r="M427" s="31"/>
      <c r="N427" s="31"/>
      <c r="O427" s="31"/>
      <c r="P427" s="119">
        <v>80</v>
      </c>
      <c r="Q427" s="102"/>
      <c r="R427" s="102"/>
      <c r="S427" s="102"/>
      <c r="T427" s="102"/>
      <c r="U427" s="102"/>
      <c r="V427" s="102"/>
      <c r="W427" s="102"/>
      <c r="X427" s="94" t="s">
        <v>136</v>
      </c>
      <c r="Y427" s="31" t="s">
        <v>118</v>
      </c>
      <c r="Z427" s="31" t="s">
        <v>118</v>
      </c>
      <c r="AA427" s="31" t="s">
        <v>137</v>
      </c>
      <c r="AB427" s="31" t="s">
        <v>137</v>
      </c>
      <c r="AC427" s="31" t="s">
        <v>137</v>
      </c>
      <c r="AD427" s="102">
        <v>147</v>
      </c>
      <c r="AE427" s="102">
        <v>498</v>
      </c>
      <c r="AF427" s="102">
        <v>1579</v>
      </c>
      <c r="AG427" s="95" t="s">
        <v>1410</v>
      </c>
      <c r="AH427" s="31" t="s">
        <v>1565</v>
      </c>
      <c r="AI427" s="31" t="s">
        <v>1412</v>
      </c>
      <c r="AJ427" s="102"/>
      <c r="AK427" s="102"/>
      <c r="AL427" s="102"/>
      <c r="AM427" s="102"/>
      <c r="AN427" s="102"/>
      <c r="AO427" s="102"/>
    </row>
    <row r="428" s="3" customFormat="1" ht="42.75" spans="1:41">
      <c r="A428" s="101"/>
      <c r="B428" s="104" t="s">
        <v>1546</v>
      </c>
      <c r="C428" s="105" t="s">
        <v>1566</v>
      </c>
      <c r="D428" s="31" t="s">
        <v>436</v>
      </c>
      <c r="E428" s="106" t="s">
        <v>437</v>
      </c>
      <c r="F428" s="31" t="s">
        <v>116</v>
      </c>
      <c r="G428" s="33" t="s">
        <v>1246</v>
      </c>
      <c r="H428" s="102"/>
      <c r="I428" s="102"/>
      <c r="J428" s="119">
        <v>136</v>
      </c>
      <c r="K428" s="31"/>
      <c r="L428" s="31"/>
      <c r="M428" s="31"/>
      <c r="N428" s="31"/>
      <c r="O428" s="31"/>
      <c r="P428" s="119">
        <v>136</v>
      </c>
      <c r="Q428" s="102"/>
      <c r="R428" s="102"/>
      <c r="S428" s="102"/>
      <c r="T428" s="102"/>
      <c r="U428" s="102"/>
      <c r="V428" s="102"/>
      <c r="W428" s="102"/>
      <c r="X428" s="94" t="s">
        <v>136</v>
      </c>
      <c r="Y428" s="31" t="s">
        <v>118</v>
      </c>
      <c r="Z428" s="31" t="s">
        <v>118</v>
      </c>
      <c r="AA428" s="31" t="s">
        <v>137</v>
      </c>
      <c r="AB428" s="31" t="s">
        <v>137</v>
      </c>
      <c r="AC428" s="31" t="s">
        <v>137</v>
      </c>
      <c r="AD428" s="102">
        <v>327</v>
      </c>
      <c r="AE428" s="102">
        <v>1048</v>
      </c>
      <c r="AF428" s="102">
        <v>2097</v>
      </c>
      <c r="AG428" s="95" t="s">
        <v>1410</v>
      </c>
      <c r="AH428" s="31" t="s">
        <v>1567</v>
      </c>
      <c r="AI428" s="31" t="s">
        <v>1412</v>
      </c>
      <c r="AJ428" s="102"/>
      <c r="AK428" s="102"/>
      <c r="AL428" s="102"/>
      <c r="AM428" s="102"/>
      <c r="AN428" s="102"/>
      <c r="AO428" s="102"/>
    </row>
    <row r="429" s="18" customFormat="1" ht="42.75" spans="1:41">
      <c r="A429" s="107"/>
      <c r="B429" s="108" t="s">
        <v>1568</v>
      </c>
      <c r="C429" s="109" t="s">
        <v>1530</v>
      </c>
      <c r="D429" s="110" t="s">
        <v>612</v>
      </c>
      <c r="E429" s="111" t="s">
        <v>630</v>
      </c>
      <c r="F429" s="110" t="s">
        <v>116</v>
      </c>
      <c r="G429" s="112" t="s">
        <v>1246</v>
      </c>
      <c r="H429" s="113"/>
      <c r="I429" s="113"/>
      <c r="J429" s="120">
        <v>52</v>
      </c>
      <c r="K429" s="110"/>
      <c r="L429" s="110"/>
      <c r="M429" s="110"/>
      <c r="N429" s="110"/>
      <c r="O429" s="110"/>
      <c r="P429" s="120">
        <v>52</v>
      </c>
      <c r="Q429" s="113"/>
      <c r="R429" s="113"/>
      <c r="S429" s="113"/>
      <c r="T429" s="113"/>
      <c r="U429" s="113"/>
      <c r="V429" s="113"/>
      <c r="W429" s="113"/>
      <c r="X429" s="95" t="s">
        <v>136</v>
      </c>
      <c r="Y429" s="110" t="s">
        <v>118</v>
      </c>
      <c r="Z429" s="110" t="s">
        <v>118</v>
      </c>
      <c r="AA429" s="110" t="s">
        <v>137</v>
      </c>
      <c r="AB429" s="110" t="s">
        <v>137</v>
      </c>
      <c r="AC429" s="110" t="s">
        <v>137</v>
      </c>
      <c r="AD429" s="113">
        <v>191</v>
      </c>
      <c r="AE429" s="113">
        <v>629</v>
      </c>
      <c r="AF429" s="113">
        <v>1517</v>
      </c>
      <c r="AG429" s="95" t="s">
        <v>1410</v>
      </c>
      <c r="AH429" s="110" t="s">
        <v>1531</v>
      </c>
      <c r="AI429" s="110" t="s">
        <v>1412</v>
      </c>
      <c r="AJ429" s="113"/>
      <c r="AK429" s="113"/>
      <c r="AL429" s="113"/>
      <c r="AM429" s="113"/>
      <c r="AN429" s="113"/>
      <c r="AO429" s="113"/>
    </row>
    <row r="430" s="3" customFormat="1" ht="42.75" spans="1:41">
      <c r="A430" s="101"/>
      <c r="B430" s="104" t="s">
        <v>1569</v>
      </c>
      <c r="C430" s="105" t="s">
        <v>1570</v>
      </c>
      <c r="D430" s="31" t="s">
        <v>501</v>
      </c>
      <c r="E430" s="106" t="s">
        <v>536</v>
      </c>
      <c r="F430" s="31" t="s">
        <v>116</v>
      </c>
      <c r="G430" s="33" t="s">
        <v>1246</v>
      </c>
      <c r="H430" s="102"/>
      <c r="I430" s="102"/>
      <c r="J430" s="119">
        <v>44</v>
      </c>
      <c r="K430" s="31"/>
      <c r="L430" s="31"/>
      <c r="M430" s="31"/>
      <c r="N430" s="31"/>
      <c r="O430" s="31"/>
      <c r="P430" s="119">
        <v>44</v>
      </c>
      <c r="Q430" s="102"/>
      <c r="R430" s="102"/>
      <c r="S430" s="102"/>
      <c r="T430" s="102"/>
      <c r="U430" s="102"/>
      <c r="V430" s="102"/>
      <c r="W430" s="102"/>
      <c r="X430" s="94" t="s">
        <v>136</v>
      </c>
      <c r="Y430" s="31" t="s">
        <v>118</v>
      </c>
      <c r="Z430" s="31" t="s">
        <v>118</v>
      </c>
      <c r="AA430" s="31" t="s">
        <v>137</v>
      </c>
      <c r="AB430" s="31" t="s">
        <v>137</v>
      </c>
      <c r="AC430" s="31" t="s">
        <v>137</v>
      </c>
      <c r="AD430" s="102">
        <v>193</v>
      </c>
      <c r="AE430" s="102">
        <v>625</v>
      </c>
      <c r="AF430" s="102">
        <v>1540</v>
      </c>
      <c r="AG430" s="95" t="s">
        <v>1410</v>
      </c>
      <c r="AH430" s="31" t="s">
        <v>1571</v>
      </c>
      <c r="AI430" s="31" t="s">
        <v>1412</v>
      </c>
      <c r="AJ430" s="102"/>
      <c r="AK430" s="102"/>
      <c r="AL430" s="102"/>
      <c r="AM430" s="102"/>
      <c r="AN430" s="102"/>
      <c r="AO430" s="102"/>
    </row>
    <row r="431" s="3" customFormat="1" ht="42.75" spans="1:41">
      <c r="A431" s="101"/>
      <c r="B431" s="104" t="s">
        <v>1572</v>
      </c>
      <c r="C431" s="105" t="s">
        <v>1573</v>
      </c>
      <c r="D431" s="31" t="s">
        <v>501</v>
      </c>
      <c r="E431" s="106" t="s">
        <v>546</v>
      </c>
      <c r="F431" s="31" t="s">
        <v>116</v>
      </c>
      <c r="G431" s="33" t="s">
        <v>1246</v>
      </c>
      <c r="H431" s="102"/>
      <c r="I431" s="102"/>
      <c r="J431" s="119">
        <v>32</v>
      </c>
      <c r="K431" s="31"/>
      <c r="L431" s="31"/>
      <c r="M431" s="31"/>
      <c r="N431" s="31"/>
      <c r="O431" s="31"/>
      <c r="P431" s="119">
        <v>32</v>
      </c>
      <c r="Q431" s="102"/>
      <c r="R431" s="102"/>
      <c r="S431" s="102"/>
      <c r="T431" s="102"/>
      <c r="U431" s="102"/>
      <c r="V431" s="102"/>
      <c r="W431" s="102"/>
      <c r="X431" s="94" t="s">
        <v>136</v>
      </c>
      <c r="Y431" s="31" t="s">
        <v>118</v>
      </c>
      <c r="Z431" s="31" t="s">
        <v>118</v>
      </c>
      <c r="AA431" s="31" t="s">
        <v>137</v>
      </c>
      <c r="AB431" s="31" t="s">
        <v>137</v>
      </c>
      <c r="AC431" s="31" t="s">
        <v>137</v>
      </c>
      <c r="AD431" s="102">
        <v>124</v>
      </c>
      <c r="AE431" s="102">
        <v>428</v>
      </c>
      <c r="AF431" s="102">
        <v>1194</v>
      </c>
      <c r="AG431" s="95" t="s">
        <v>1410</v>
      </c>
      <c r="AH431" s="31" t="s">
        <v>1574</v>
      </c>
      <c r="AI431" s="31" t="s">
        <v>1412</v>
      </c>
      <c r="AJ431" s="102"/>
      <c r="AK431" s="102"/>
      <c r="AL431" s="102"/>
      <c r="AM431" s="102"/>
      <c r="AN431" s="102"/>
      <c r="AO431" s="102"/>
    </row>
    <row r="432" s="3" customFormat="1" ht="42.75" spans="1:41">
      <c r="A432" s="101"/>
      <c r="B432" s="104" t="s">
        <v>1575</v>
      </c>
      <c r="C432" s="105" t="s">
        <v>1576</v>
      </c>
      <c r="D432" s="31" t="s">
        <v>501</v>
      </c>
      <c r="E432" s="106" t="s">
        <v>526</v>
      </c>
      <c r="F432" s="31" t="s">
        <v>116</v>
      </c>
      <c r="G432" s="33" t="s">
        <v>1246</v>
      </c>
      <c r="H432" s="102"/>
      <c r="I432" s="102"/>
      <c r="J432" s="119">
        <v>68</v>
      </c>
      <c r="K432" s="31"/>
      <c r="L432" s="31"/>
      <c r="M432" s="31"/>
      <c r="N432" s="31"/>
      <c r="O432" s="31"/>
      <c r="P432" s="119">
        <v>68</v>
      </c>
      <c r="Q432" s="102"/>
      <c r="R432" s="102"/>
      <c r="S432" s="102"/>
      <c r="T432" s="102"/>
      <c r="U432" s="102"/>
      <c r="V432" s="102"/>
      <c r="W432" s="102"/>
      <c r="X432" s="94" t="s">
        <v>136</v>
      </c>
      <c r="Y432" s="31" t="s">
        <v>118</v>
      </c>
      <c r="Z432" s="31" t="s">
        <v>118</v>
      </c>
      <c r="AA432" s="31" t="s">
        <v>137</v>
      </c>
      <c r="AB432" s="31" t="s">
        <v>137</v>
      </c>
      <c r="AC432" s="31" t="s">
        <v>137</v>
      </c>
      <c r="AD432" s="102">
        <v>141</v>
      </c>
      <c r="AE432" s="102">
        <v>464</v>
      </c>
      <c r="AF432" s="102">
        <v>1223</v>
      </c>
      <c r="AG432" s="95" t="s">
        <v>1410</v>
      </c>
      <c r="AH432" s="31" t="s">
        <v>1577</v>
      </c>
      <c r="AI432" s="31" t="s">
        <v>1412</v>
      </c>
      <c r="AJ432" s="102"/>
      <c r="AK432" s="102"/>
      <c r="AL432" s="102"/>
      <c r="AM432" s="102"/>
      <c r="AN432" s="102"/>
      <c r="AO432" s="102"/>
    </row>
    <row r="433" s="3" customFormat="1" ht="42.75" spans="1:41">
      <c r="A433" s="101"/>
      <c r="B433" s="104" t="s">
        <v>1578</v>
      </c>
      <c r="C433" s="105" t="s">
        <v>1576</v>
      </c>
      <c r="D433" s="31" t="s">
        <v>501</v>
      </c>
      <c r="E433" s="106" t="s">
        <v>1579</v>
      </c>
      <c r="F433" s="31" t="s">
        <v>116</v>
      </c>
      <c r="G433" s="33" t="s">
        <v>1246</v>
      </c>
      <c r="H433" s="102"/>
      <c r="I433" s="102"/>
      <c r="J433" s="119">
        <v>68</v>
      </c>
      <c r="K433" s="31"/>
      <c r="L433" s="31"/>
      <c r="M433" s="31"/>
      <c r="N433" s="31"/>
      <c r="O433" s="31"/>
      <c r="P433" s="119">
        <v>68</v>
      </c>
      <c r="Q433" s="102"/>
      <c r="R433" s="102"/>
      <c r="S433" s="102"/>
      <c r="T433" s="102"/>
      <c r="U433" s="102"/>
      <c r="V433" s="102"/>
      <c r="W433" s="102"/>
      <c r="X433" s="94" t="s">
        <v>136</v>
      </c>
      <c r="Y433" s="31" t="s">
        <v>118</v>
      </c>
      <c r="Z433" s="31" t="s">
        <v>118</v>
      </c>
      <c r="AA433" s="31" t="s">
        <v>137</v>
      </c>
      <c r="AB433" s="31" t="s">
        <v>137</v>
      </c>
      <c r="AC433" s="31" t="s">
        <v>137</v>
      </c>
      <c r="AD433" s="102">
        <v>170</v>
      </c>
      <c r="AE433" s="102">
        <v>532</v>
      </c>
      <c r="AF433" s="102">
        <v>1380</v>
      </c>
      <c r="AG433" s="95" t="s">
        <v>1410</v>
      </c>
      <c r="AH433" s="31" t="s">
        <v>1577</v>
      </c>
      <c r="AI433" s="31" t="s">
        <v>1412</v>
      </c>
      <c r="AJ433" s="102"/>
      <c r="AK433" s="102"/>
      <c r="AL433" s="102"/>
      <c r="AM433" s="102"/>
      <c r="AN433" s="102"/>
      <c r="AO433" s="102"/>
    </row>
    <row r="434" s="3" customFormat="1" ht="42.75" spans="1:41">
      <c r="A434" s="101"/>
      <c r="B434" s="104" t="s">
        <v>1580</v>
      </c>
      <c r="C434" s="105" t="s">
        <v>1581</v>
      </c>
      <c r="D434" s="31" t="s">
        <v>787</v>
      </c>
      <c r="E434" s="106" t="s">
        <v>827</v>
      </c>
      <c r="F434" s="31" t="s">
        <v>116</v>
      </c>
      <c r="G434" s="33" t="s">
        <v>1246</v>
      </c>
      <c r="H434" s="102"/>
      <c r="I434" s="102"/>
      <c r="J434" s="119">
        <v>308</v>
      </c>
      <c r="K434" s="31"/>
      <c r="L434" s="31"/>
      <c r="M434" s="31"/>
      <c r="N434" s="31"/>
      <c r="O434" s="31"/>
      <c r="P434" s="119">
        <v>308</v>
      </c>
      <c r="Q434" s="102"/>
      <c r="R434" s="102"/>
      <c r="S434" s="102"/>
      <c r="T434" s="102"/>
      <c r="U434" s="102"/>
      <c r="V434" s="102"/>
      <c r="W434" s="102"/>
      <c r="X434" s="94" t="s">
        <v>136</v>
      </c>
      <c r="Y434" s="31" t="s">
        <v>118</v>
      </c>
      <c r="Z434" s="31" t="s">
        <v>118</v>
      </c>
      <c r="AA434" s="31" t="s">
        <v>137</v>
      </c>
      <c r="AB434" s="31" t="s">
        <v>137</v>
      </c>
      <c r="AC434" s="31" t="s">
        <v>137</v>
      </c>
      <c r="AD434" s="102">
        <v>122</v>
      </c>
      <c r="AE434" s="102">
        <v>372</v>
      </c>
      <c r="AF434" s="102">
        <v>1090</v>
      </c>
      <c r="AG434" s="95" t="s">
        <v>1410</v>
      </c>
      <c r="AH434" s="31" t="s">
        <v>1582</v>
      </c>
      <c r="AI434" s="31" t="s">
        <v>1412</v>
      </c>
      <c r="AJ434" s="102"/>
      <c r="AK434" s="102"/>
      <c r="AL434" s="102"/>
      <c r="AM434" s="102"/>
      <c r="AN434" s="102"/>
      <c r="AO434" s="102"/>
    </row>
    <row r="435" s="3" customFormat="1" ht="42.75" spans="1:41">
      <c r="A435" s="101"/>
      <c r="B435" s="104" t="s">
        <v>1583</v>
      </c>
      <c r="C435" s="105" t="s">
        <v>1584</v>
      </c>
      <c r="D435" s="31" t="s">
        <v>501</v>
      </c>
      <c r="E435" s="106" t="s">
        <v>509</v>
      </c>
      <c r="F435" s="31" t="s">
        <v>116</v>
      </c>
      <c r="G435" s="33" t="s">
        <v>1246</v>
      </c>
      <c r="H435" s="102"/>
      <c r="I435" s="102"/>
      <c r="J435" s="119">
        <v>196</v>
      </c>
      <c r="K435" s="31"/>
      <c r="L435" s="31"/>
      <c r="M435" s="31"/>
      <c r="N435" s="31"/>
      <c r="O435" s="31"/>
      <c r="P435" s="119">
        <v>196</v>
      </c>
      <c r="Q435" s="102"/>
      <c r="R435" s="102"/>
      <c r="S435" s="102"/>
      <c r="T435" s="102"/>
      <c r="U435" s="102"/>
      <c r="V435" s="102"/>
      <c r="W435" s="102"/>
      <c r="X435" s="94" t="s">
        <v>136</v>
      </c>
      <c r="Y435" s="31" t="s">
        <v>118</v>
      </c>
      <c r="Z435" s="31" t="s">
        <v>118</v>
      </c>
      <c r="AA435" s="31" t="s">
        <v>137</v>
      </c>
      <c r="AB435" s="31" t="s">
        <v>137</v>
      </c>
      <c r="AC435" s="31" t="s">
        <v>137</v>
      </c>
      <c r="AD435" s="102">
        <v>156</v>
      </c>
      <c r="AE435" s="102">
        <v>448</v>
      </c>
      <c r="AF435" s="102">
        <v>1322</v>
      </c>
      <c r="AG435" s="95" t="s">
        <v>1410</v>
      </c>
      <c r="AH435" s="31" t="s">
        <v>1585</v>
      </c>
      <c r="AI435" s="31" t="s">
        <v>1412</v>
      </c>
      <c r="AJ435" s="102"/>
      <c r="AK435" s="102"/>
      <c r="AL435" s="102"/>
      <c r="AM435" s="102"/>
      <c r="AN435" s="102"/>
      <c r="AO435" s="102"/>
    </row>
    <row r="436" s="3" customFormat="1" ht="42.75" spans="1:41">
      <c r="A436" s="101"/>
      <c r="B436" s="97" t="s">
        <v>1586</v>
      </c>
      <c r="C436" s="98" t="s">
        <v>1573</v>
      </c>
      <c r="D436" s="31" t="s">
        <v>143</v>
      </c>
      <c r="E436" s="97" t="s">
        <v>173</v>
      </c>
      <c r="F436" s="31" t="s">
        <v>116</v>
      </c>
      <c r="G436" s="33" t="s">
        <v>1246</v>
      </c>
      <c r="H436" s="102"/>
      <c r="I436" s="102"/>
      <c r="J436" s="119">
        <v>32</v>
      </c>
      <c r="K436" s="31"/>
      <c r="L436" s="31"/>
      <c r="M436" s="31"/>
      <c r="N436" s="31"/>
      <c r="O436" s="31"/>
      <c r="P436" s="119">
        <v>32</v>
      </c>
      <c r="Q436" s="102"/>
      <c r="R436" s="102"/>
      <c r="S436" s="102"/>
      <c r="T436" s="102"/>
      <c r="U436" s="102"/>
      <c r="V436" s="102"/>
      <c r="W436" s="102"/>
      <c r="X436" s="94" t="s">
        <v>136</v>
      </c>
      <c r="Y436" s="31" t="s">
        <v>118</v>
      </c>
      <c r="Z436" s="31" t="s">
        <v>118</v>
      </c>
      <c r="AA436" s="31" t="s">
        <v>137</v>
      </c>
      <c r="AB436" s="31" t="s">
        <v>137</v>
      </c>
      <c r="AC436" s="31" t="s">
        <v>137</v>
      </c>
      <c r="AD436" s="102">
        <v>97</v>
      </c>
      <c r="AE436" s="102">
        <v>290</v>
      </c>
      <c r="AF436" s="102">
        <v>1675</v>
      </c>
      <c r="AG436" s="95" t="s">
        <v>1410</v>
      </c>
      <c r="AH436" s="31" t="s">
        <v>1574</v>
      </c>
      <c r="AI436" s="31" t="s">
        <v>1412</v>
      </c>
      <c r="AJ436" s="102"/>
      <c r="AK436" s="102"/>
      <c r="AL436" s="102"/>
      <c r="AM436" s="102"/>
      <c r="AN436" s="102"/>
      <c r="AO436" s="102"/>
    </row>
    <row r="437" s="3" customFormat="1" ht="42.75" spans="1:41">
      <c r="A437" s="101"/>
      <c r="B437" s="104" t="s">
        <v>1549</v>
      </c>
      <c r="C437" s="105" t="s">
        <v>1587</v>
      </c>
      <c r="D437" s="31" t="s">
        <v>787</v>
      </c>
      <c r="E437" s="106" t="s">
        <v>798</v>
      </c>
      <c r="F437" s="31" t="s">
        <v>116</v>
      </c>
      <c r="G437" s="33" t="s">
        <v>1246</v>
      </c>
      <c r="H437" s="102"/>
      <c r="I437" s="102"/>
      <c r="J437" s="119">
        <v>188</v>
      </c>
      <c r="K437" s="31"/>
      <c r="L437" s="31"/>
      <c r="M437" s="31"/>
      <c r="N437" s="31"/>
      <c r="O437" s="31"/>
      <c r="P437" s="119">
        <v>188</v>
      </c>
      <c r="Q437" s="102"/>
      <c r="R437" s="102"/>
      <c r="S437" s="102"/>
      <c r="T437" s="102"/>
      <c r="U437" s="102"/>
      <c r="V437" s="102"/>
      <c r="W437" s="102"/>
      <c r="X437" s="94" t="s">
        <v>136</v>
      </c>
      <c r="Y437" s="31" t="s">
        <v>118</v>
      </c>
      <c r="Z437" s="31" t="s">
        <v>118</v>
      </c>
      <c r="AA437" s="31" t="s">
        <v>137</v>
      </c>
      <c r="AB437" s="31" t="s">
        <v>137</v>
      </c>
      <c r="AC437" s="31" t="s">
        <v>137</v>
      </c>
      <c r="AD437" s="102">
        <v>364</v>
      </c>
      <c r="AE437" s="102">
        <v>1140</v>
      </c>
      <c r="AF437" s="102">
        <v>3982</v>
      </c>
      <c r="AG437" s="95" t="s">
        <v>1410</v>
      </c>
      <c r="AH437" s="31" t="s">
        <v>1588</v>
      </c>
      <c r="AI437" s="31" t="s">
        <v>1412</v>
      </c>
      <c r="AJ437" s="102"/>
      <c r="AK437" s="102"/>
      <c r="AL437" s="102"/>
      <c r="AM437" s="102"/>
      <c r="AN437" s="102"/>
      <c r="AO437" s="102"/>
    </row>
    <row r="438" customFormat="1" ht="59.25" customHeight="1" spans="1:41">
      <c r="A438" s="30" t="s">
        <v>1589</v>
      </c>
      <c r="B438" s="114" t="s">
        <v>1590</v>
      </c>
      <c r="C438" s="115" t="s">
        <v>1591</v>
      </c>
      <c r="D438" s="31" t="s">
        <v>707</v>
      </c>
      <c r="E438" s="57" t="s">
        <v>730</v>
      </c>
      <c r="F438" s="31" t="s">
        <v>116</v>
      </c>
      <c r="G438" s="31" t="s">
        <v>1592</v>
      </c>
      <c r="H438" s="37" t="s">
        <v>1593</v>
      </c>
      <c r="I438" s="57">
        <v>15829978885</v>
      </c>
      <c r="J438" s="50">
        <f t="shared" ref="J438:J443" si="31">K438</f>
        <v>92.3</v>
      </c>
      <c r="K438" s="78">
        <f t="shared" ref="K438:K443" si="32">L438+M438</f>
        <v>92.3</v>
      </c>
      <c r="L438" s="31"/>
      <c r="M438" s="31">
        <v>92.3</v>
      </c>
      <c r="N438" s="31"/>
      <c r="O438" s="31"/>
      <c r="P438" s="121"/>
      <c r="Q438" s="31"/>
      <c r="R438" s="31"/>
      <c r="S438" s="31"/>
      <c r="T438" s="31"/>
      <c r="U438" s="31"/>
      <c r="V438" s="31"/>
      <c r="W438" s="31"/>
      <c r="X438" s="31" t="s">
        <v>136</v>
      </c>
      <c r="Y438" s="31" t="s">
        <v>118</v>
      </c>
      <c r="Z438" s="31" t="s">
        <v>118</v>
      </c>
      <c r="AA438" s="31" t="s">
        <v>137</v>
      </c>
      <c r="AB438" s="31" t="s">
        <v>137</v>
      </c>
      <c r="AC438" s="31" t="s">
        <v>137</v>
      </c>
      <c r="AD438" s="58"/>
      <c r="AE438" s="58">
        <v>23</v>
      </c>
      <c r="AF438" s="58"/>
      <c r="AG438" s="31" t="s">
        <v>1594</v>
      </c>
      <c r="AH438" s="126" t="s">
        <v>1595</v>
      </c>
      <c r="AI438" s="31"/>
      <c r="AJ438" s="31"/>
      <c r="AK438" s="31"/>
      <c r="AL438" s="31"/>
      <c r="AM438" s="31"/>
      <c r="AN438" s="31"/>
      <c r="AO438" s="31"/>
    </row>
    <row r="439" customFormat="1" ht="63" customHeight="1" spans="1:41">
      <c r="A439" s="30" t="s">
        <v>1589</v>
      </c>
      <c r="B439" s="116" t="s">
        <v>1596</v>
      </c>
      <c r="C439" s="117" t="s">
        <v>1597</v>
      </c>
      <c r="D439" s="31" t="s">
        <v>436</v>
      </c>
      <c r="E439" s="57" t="s">
        <v>468</v>
      </c>
      <c r="F439" s="31" t="s">
        <v>116</v>
      </c>
      <c r="G439" s="31" t="s">
        <v>1592</v>
      </c>
      <c r="H439" s="37" t="s">
        <v>1593</v>
      </c>
      <c r="I439" s="57">
        <v>15829978885</v>
      </c>
      <c r="J439" s="50">
        <f t="shared" si="31"/>
        <v>77.8</v>
      </c>
      <c r="K439" s="78">
        <f t="shared" si="32"/>
        <v>77.8</v>
      </c>
      <c r="L439" s="31"/>
      <c r="M439" s="31">
        <v>77.8</v>
      </c>
      <c r="N439" s="31"/>
      <c r="O439" s="31"/>
      <c r="P439" s="121"/>
      <c r="Q439" s="31"/>
      <c r="R439" s="31"/>
      <c r="S439" s="31"/>
      <c r="T439" s="31"/>
      <c r="U439" s="31"/>
      <c r="V439" s="31"/>
      <c r="W439" s="31"/>
      <c r="X439" s="31" t="s">
        <v>136</v>
      </c>
      <c r="Y439" s="31" t="s">
        <v>118</v>
      </c>
      <c r="Z439" s="59" t="s">
        <v>118</v>
      </c>
      <c r="AA439" s="31" t="s">
        <v>137</v>
      </c>
      <c r="AB439" s="31" t="s">
        <v>137</v>
      </c>
      <c r="AC439" s="31" t="s">
        <v>137</v>
      </c>
      <c r="AD439" s="58"/>
      <c r="AE439" s="58">
        <v>16</v>
      </c>
      <c r="AF439" s="58"/>
      <c r="AG439" s="31" t="s">
        <v>1594</v>
      </c>
      <c r="AH439" s="126" t="s">
        <v>1598</v>
      </c>
      <c r="AI439" s="31"/>
      <c r="AJ439" s="31"/>
      <c r="AK439" s="31"/>
      <c r="AL439" s="31"/>
      <c r="AM439" s="31"/>
      <c r="AN439" s="31"/>
      <c r="AO439" s="31"/>
    </row>
    <row r="440" customFormat="1" ht="90" customHeight="1" spans="1:41">
      <c r="A440" s="30" t="s">
        <v>1589</v>
      </c>
      <c r="B440" s="114" t="s">
        <v>1599</v>
      </c>
      <c r="C440" s="115" t="s">
        <v>1600</v>
      </c>
      <c r="D440" s="31" t="s">
        <v>501</v>
      </c>
      <c r="E440" s="33" t="s">
        <v>521</v>
      </c>
      <c r="F440" s="31" t="s">
        <v>116</v>
      </c>
      <c r="G440" s="31" t="s">
        <v>1592</v>
      </c>
      <c r="H440" s="37" t="s">
        <v>1593</v>
      </c>
      <c r="I440" s="57">
        <v>15829978885</v>
      </c>
      <c r="J440" s="50">
        <f t="shared" si="31"/>
        <v>28.8</v>
      </c>
      <c r="K440" s="78">
        <f t="shared" si="32"/>
        <v>28.8</v>
      </c>
      <c r="L440" s="31"/>
      <c r="M440" s="122">
        <v>28.8</v>
      </c>
      <c r="N440" s="31"/>
      <c r="O440" s="31"/>
      <c r="P440" s="31"/>
      <c r="Q440" s="31"/>
      <c r="R440" s="31"/>
      <c r="S440" s="31"/>
      <c r="T440" s="31"/>
      <c r="U440" s="31"/>
      <c r="V440" s="31"/>
      <c r="W440" s="31"/>
      <c r="X440" s="31" t="s">
        <v>136</v>
      </c>
      <c r="Y440" s="31" t="s">
        <v>118</v>
      </c>
      <c r="Z440" s="31" t="s">
        <v>118</v>
      </c>
      <c r="AA440" s="31" t="s">
        <v>137</v>
      </c>
      <c r="AB440" s="31" t="s">
        <v>137</v>
      </c>
      <c r="AC440" s="31" t="s">
        <v>137</v>
      </c>
      <c r="AD440" s="58" t="s">
        <v>439</v>
      </c>
      <c r="AE440" s="124">
        <v>33</v>
      </c>
      <c r="AF440" s="125"/>
      <c r="AG440" s="31" t="s">
        <v>1601</v>
      </c>
      <c r="AH440" s="127" t="s">
        <v>1602</v>
      </c>
      <c r="AI440" s="31"/>
      <c r="AJ440" s="31"/>
      <c r="AK440" s="31"/>
      <c r="AL440" s="31"/>
      <c r="AM440" s="31"/>
      <c r="AN440" s="31"/>
      <c r="AO440" s="31"/>
    </row>
    <row r="441" customFormat="1" ht="85" customHeight="1" spans="1:41">
      <c r="A441" s="30" t="s">
        <v>1589</v>
      </c>
      <c r="B441" s="114" t="s">
        <v>1603</v>
      </c>
      <c r="C441" s="115" t="s">
        <v>1604</v>
      </c>
      <c r="D441" s="31" t="s">
        <v>612</v>
      </c>
      <c r="E441" s="33" t="s">
        <v>619</v>
      </c>
      <c r="F441" s="31" t="s">
        <v>116</v>
      </c>
      <c r="G441" s="31" t="s">
        <v>1592</v>
      </c>
      <c r="H441" s="37" t="s">
        <v>1593</v>
      </c>
      <c r="I441" s="57">
        <v>15829978885</v>
      </c>
      <c r="J441" s="50">
        <f t="shared" si="31"/>
        <v>42.6</v>
      </c>
      <c r="K441" s="78">
        <f t="shared" si="32"/>
        <v>42.6</v>
      </c>
      <c r="L441" s="31">
        <v>31.5</v>
      </c>
      <c r="M441" s="122">
        <v>11.1</v>
      </c>
      <c r="N441" s="31"/>
      <c r="O441" s="31"/>
      <c r="P441" s="31"/>
      <c r="Q441" s="31"/>
      <c r="R441" s="31"/>
      <c r="S441" s="31"/>
      <c r="T441" s="31"/>
      <c r="U441" s="31"/>
      <c r="V441" s="31"/>
      <c r="W441" s="31"/>
      <c r="X441" s="31" t="s">
        <v>136</v>
      </c>
      <c r="Y441" s="31" t="s">
        <v>118</v>
      </c>
      <c r="Z441" s="31" t="s">
        <v>118</v>
      </c>
      <c r="AA441" s="31" t="s">
        <v>137</v>
      </c>
      <c r="AB441" s="31" t="s">
        <v>137</v>
      </c>
      <c r="AC441" s="31" t="s">
        <v>137</v>
      </c>
      <c r="AD441" s="58"/>
      <c r="AE441" s="124">
        <v>37</v>
      </c>
      <c r="AF441" s="125"/>
      <c r="AG441" s="31" t="s">
        <v>1601</v>
      </c>
      <c r="AH441" s="127" t="s">
        <v>1605</v>
      </c>
      <c r="AI441" s="31"/>
      <c r="AJ441" s="31"/>
      <c r="AK441" s="31"/>
      <c r="AL441" s="31"/>
      <c r="AM441" s="31"/>
      <c r="AN441" s="31"/>
      <c r="AO441" s="31"/>
    </row>
    <row r="442" customFormat="1" ht="102" customHeight="1" spans="1:41">
      <c r="A442" s="30" t="s">
        <v>1589</v>
      </c>
      <c r="B442" s="38" t="s">
        <v>1606</v>
      </c>
      <c r="C442" s="118" t="s">
        <v>1607</v>
      </c>
      <c r="D442" s="31" t="s">
        <v>612</v>
      </c>
      <c r="E442" s="31" t="s">
        <v>647</v>
      </c>
      <c r="F442" s="31" t="s">
        <v>116</v>
      </c>
      <c r="G442" s="31" t="s">
        <v>1592</v>
      </c>
      <c r="H442" s="37" t="s">
        <v>1593</v>
      </c>
      <c r="I442" s="57">
        <v>15829978885</v>
      </c>
      <c r="J442" s="50">
        <f t="shared" si="31"/>
        <v>56.9</v>
      </c>
      <c r="K442" s="78">
        <f t="shared" si="32"/>
        <v>56.9</v>
      </c>
      <c r="L442" s="123">
        <v>56.9</v>
      </c>
      <c r="M442" s="122"/>
      <c r="N442" s="31"/>
      <c r="O442" s="31"/>
      <c r="P442" s="31"/>
      <c r="Q442" s="31"/>
      <c r="R442" s="31"/>
      <c r="S442" s="31"/>
      <c r="T442" s="31"/>
      <c r="U442" s="31"/>
      <c r="V442" s="31"/>
      <c r="W442" s="31"/>
      <c r="X442" s="31" t="s">
        <v>136</v>
      </c>
      <c r="Y442" s="31" t="s">
        <v>118</v>
      </c>
      <c r="Z442" s="59" t="s">
        <v>118</v>
      </c>
      <c r="AA442" s="31" t="s">
        <v>137</v>
      </c>
      <c r="AB442" s="31" t="s">
        <v>137</v>
      </c>
      <c r="AC442" s="31" t="s">
        <v>137</v>
      </c>
      <c r="AD442" s="58"/>
      <c r="AE442" s="58">
        <v>22</v>
      </c>
      <c r="AF442" s="58"/>
      <c r="AG442" s="31" t="s">
        <v>1601</v>
      </c>
      <c r="AH442" s="37" t="s">
        <v>1608</v>
      </c>
      <c r="AI442" s="31"/>
      <c r="AJ442" s="31"/>
      <c r="AK442" s="31"/>
      <c r="AL442" s="31"/>
      <c r="AM442" s="31"/>
      <c r="AN442" s="31"/>
      <c r="AO442" s="31"/>
    </row>
    <row r="443" customFormat="1" ht="102" customHeight="1" spans="1:41">
      <c r="A443" s="30" t="s">
        <v>1589</v>
      </c>
      <c r="B443" s="38" t="s">
        <v>1609</v>
      </c>
      <c r="C443" s="118" t="s">
        <v>1610</v>
      </c>
      <c r="D443" s="31" t="s">
        <v>501</v>
      </c>
      <c r="E443" s="31" t="s">
        <v>509</v>
      </c>
      <c r="F443" s="31" t="s">
        <v>116</v>
      </c>
      <c r="G443" s="31" t="s">
        <v>1592</v>
      </c>
      <c r="H443" s="37" t="s">
        <v>1593</v>
      </c>
      <c r="I443" s="57">
        <v>15829978885</v>
      </c>
      <c r="J443" s="50">
        <f t="shared" si="31"/>
        <v>28.3</v>
      </c>
      <c r="K443" s="78">
        <f t="shared" si="32"/>
        <v>28.3</v>
      </c>
      <c r="L443" s="31">
        <v>28.3</v>
      </c>
      <c r="M443" s="122"/>
      <c r="N443" s="31"/>
      <c r="O443" s="31"/>
      <c r="P443" s="31"/>
      <c r="Q443" s="31"/>
      <c r="R443" s="31"/>
      <c r="S443" s="31"/>
      <c r="T443" s="31"/>
      <c r="U443" s="31"/>
      <c r="V443" s="31"/>
      <c r="W443" s="31"/>
      <c r="X443" s="31" t="s">
        <v>136</v>
      </c>
      <c r="Y443" s="31" t="s">
        <v>118</v>
      </c>
      <c r="Z443" s="31" t="s">
        <v>118</v>
      </c>
      <c r="AA443" s="31" t="s">
        <v>137</v>
      </c>
      <c r="AB443" s="31" t="s">
        <v>137</v>
      </c>
      <c r="AC443" s="31" t="s">
        <v>137</v>
      </c>
      <c r="AD443" s="58"/>
      <c r="AE443" s="58">
        <v>16</v>
      </c>
      <c r="AF443" s="58"/>
      <c r="AG443" s="31" t="s">
        <v>1601</v>
      </c>
      <c r="AH443" s="128" t="s">
        <v>1611</v>
      </c>
      <c r="AI443" s="31"/>
      <c r="AJ443" s="31"/>
      <c r="AK443" s="31"/>
      <c r="AL443" s="31"/>
      <c r="AM443" s="31"/>
      <c r="AN443" s="31"/>
      <c r="AO443" s="31"/>
    </row>
    <row r="444" s="3" customFormat="1" ht="69" customHeight="1" spans="1:41">
      <c r="A444" s="30" t="s">
        <v>1612</v>
      </c>
      <c r="B444" s="30" t="s">
        <v>1613</v>
      </c>
      <c r="C444" s="30" t="s">
        <v>1614</v>
      </c>
      <c r="D444" s="30" t="s">
        <v>268</v>
      </c>
      <c r="E444" s="30" t="s">
        <v>310</v>
      </c>
      <c r="F444" s="30" t="s">
        <v>116</v>
      </c>
      <c r="G444" s="30" t="s">
        <v>145</v>
      </c>
      <c r="H444" s="30" t="s">
        <v>311</v>
      </c>
      <c r="I444" s="30">
        <v>15029891118</v>
      </c>
      <c r="J444" s="30">
        <v>35</v>
      </c>
      <c r="K444" s="30">
        <v>35</v>
      </c>
      <c r="L444" s="30">
        <v>35</v>
      </c>
      <c r="M444" s="30"/>
      <c r="N444" s="30"/>
      <c r="O444" s="30"/>
      <c r="P444" s="30"/>
      <c r="Q444" s="30"/>
      <c r="R444" s="30"/>
      <c r="S444" s="30"/>
      <c r="T444" s="30"/>
      <c r="U444" s="30"/>
      <c r="V444" s="30"/>
      <c r="W444" s="30"/>
      <c r="X444" s="30" t="s">
        <v>136</v>
      </c>
      <c r="Y444" s="30" t="s">
        <v>118</v>
      </c>
      <c r="Z444" s="30" t="s">
        <v>118</v>
      </c>
      <c r="AA444" s="30" t="s">
        <v>137</v>
      </c>
      <c r="AB444" s="30" t="s">
        <v>137</v>
      </c>
      <c r="AC444" s="30" t="s">
        <v>137</v>
      </c>
      <c r="AD444" s="30">
        <v>24</v>
      </c>
      <c r="AE444" s="30">
        <v>24</v>
      </c>
      <c r="AF444" s="30">
        <v>24</v>
      </c>
      <c r="AG444" s="30" t="s">
        <v>1410</v>
      </c>
      <c r="AH444" s="30" t="s">
        <v>1615</v>
      </c>
      <c r="AI444" s="30" t="s">
        <v>296</v>
      </c>
      <c r="AJ444" s="30" t="s">
        <v>118</v>
      </c>
      <c r="AK444" s="30" t="s">
        <v>1616</v>
      </c>
      <c r="AL444" s="30"/>
      <c r="AM444" s="30"/>
      <c r="AN444" s="30"/>
      <c r="AO444" s="30"/>
    </row>
    <row r="445" ht="35.1" customHeight="1" spans="1:41">
      <c r="A445" s="30" t="s">
        <v>77</v>
      </c>
      <c r="B445" s="31" t="s">
        <v>119</v>
      </c>
      <c r="C445" s="31"/>
      <c r="D445" s="31"/>
      <c r="E445" s="31"/>
      <c r="F445" s="31"/>
      <c r="G445" s="31"/>
      <c r="H445" s="31"/>
      <c r="I445" s="30"/>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row>
    <row r="446" ht="35.1" customHeight="1" spans="1:41">
      <c r="A446" s="30" t="s">
        <v>78</v>
      </c>
      <c r="B446" s="31" t="s">
        <v>119</v>
      </c>
      <c r="C446" s="31"/>
      <c r="D446" s="31"/>
      <c r="E446" s="31"/>
      <c r="F446" s="31"/>
      <c r="G446" s="31"/>
      <c r="H446" s="31"/>
      <c r="I446" s="30"/>
      <c r="J446" s="31">
        <f>SUM(J447:J448)</f>
        <v>54</v>
      </c>
      <c r="K446" s="31">
        <f t="shared" ref="K446:W446" si="33">SUM(K447:K448)</f>
        <v>54</v>
      </c>
      <c r="L446" s="31">
        <f t="shared" si="33"/>
        <v>54</v>
      </c>
      <c r="M446" s="31">
        <f t="shared" si="33"/>
        <v>0</v>
      </c>
      <c r="N446" s="31">
        <f t="shared" si="33"/>
        <v>0</v>
      </c>
      <c r="O446" s="31">
        <f t="shared" si="33"/>
        <v>0</v>
      </c>
      <c r="P446" s="31">
        <f t="shared" si="33"/>
        <v>0</v>
      </c>
      <c r="Q446" s="31">
        <f t="shared" si="33"/>
        <v>0</v>
      </c>
      <c r="R446" s="31">
        <f t="shared" si="33"/>
        <v>0</v>
      </c>
      <c r="S446" s="31">
        <f t="shared" si="33"/>
        <v>0</v>
      </c>
      <c r="T446" s="31">
        <f t="shared" si="33"/>
        <v>0</v>
      </c>
      <c r="U446" s="31">
        <f t="shared" si="33"/>
        <v>0</v>
      </c>
      <c r="V446" s="31">
        <f t="shared" si="33"/>
        <v>0</v>
      </c>
      <c r="W446" s="31">
        <f t="shared" si="33"/>
        <v>0</v>
      </c>
      <c r="X446" s="31"/>
      <c r="Y446" s="31"/>
      <c r="Z446" s="31"/>
      <c r="AA446" s="31"/>
      <c r="AB446" s="31"/>
      <c r="AC446" s="31"/>
      <c r="AD446" s="31"/>
      <c r="AE446" s="31"/>
      <c r="AF446" s="31"/>
      <c r="AG446" s="31"/>
      <c r="AH446" s="31"/>
      <c r="AI446" s="31"/>
      <c r="AJ446" s="31"/>
      <c r="AK446" s="31"/>
      <c r="AL446" s="31"/>
      <c r="AM446" s="31"/>
      <c r="AN446" s="31"/>
      <c r="AO446" s="31"/>
    </row>
    <row r="447" s="3" customFormat="1" ht="81" customHeight="1" spans="1:41">
      <c r="A447" s="30"/>
      <c r="B447" s="30" t="s">
        <v>1617</v>
      </c>
      <c r="C447" s="30" t="s">
        <v>1618</v>
      </c>
      <c r="D447" s="30" t="s">
        <v>268</v>
      </c>
      <c r="E447" s="30" t="s">
        <v>280</v>
      </c>
      <c r="F447" s="30" t="s">
        <v>116</v>
      </c>
      <c r="G447" s="30" t="s">
        <v>145</v>
      </c>
      <c r="H447" s="30" t="s">
        <v>281</v>
      </c>
      <c r="I447" s="30">
        <v>18992457833</v>
      </c>
      <c r="J447" s="30">
        <v>30</v>
      </c>
      <c r="K447" s="30">
        <v>30</v>
      </c>
      <c r="L447" s="30">
        <v>30</v>
      </c>
      <c r="M447" s="30"/>
      <c r="N447" s="30"/>
      <c r="O447" s="30"/>
      <c r="P447" s="30"/>
      <c r="Q447" s="30"/>
      <c r="R447" s="30"/>
      <c r="S447" s="30"/>
      <c r="T447" s="30"/>
      <c r="U447" s="30"/>
      <c r="V447" s="30"/>
      <c r="W447" s="30"/>
      <c r="X447" s="30" t="s">
        <v>136</v>
      </c>
      <c r="Y447" s="30" t="s">
        <v>118</v>
      </c>
      <c r="Z447" s="30" t="s">
        <v>118</v>
      </c>
      <c r="AA447" s="30" t="s">
        <v>137</v>
      </c>
      <c r="AB447" s="30" t="s">
        <v>137</v>
      </c>
      <c r="AC447" s="30" t="s">
        <v>137</v>
      </c>
      <c r="AD447" s="30">
        <v>197</v>
      </c>
      <c r="AE447" s="30">
        <v>197</v>
      </c>
      <c r="AF447" s="30">
        <v>197</v>
      </c>
      <c r="AG447" s="30" t="s">
        <v>1619</v>
      </c>
      <c r="AH447" s="30" t="s">
        <v>1620</v>
      </c>
      <c r="AI447" s="30" t="s">
        <v>296</v>
      </c>
      <c r="AJ447" s="30" t="s">
        <v>118</v>
      </c>
      <c r="AK447" s="30" t="s">
        <v>1621</v>
      </c>
      <c r="AL447" s="30"/>
      <c r="AM447" s="30"/>
      <c r="AN447" s="30"/>
      <c r="AO447" s="30"/>
    </row>
    <row r="448" s="3" customFormat="1" ht="68" customHeight="1" spans="1:41">
      <c r="A448" s="30"/>
      <c r="B448" s="30" t="s">
        <v>1622</v>
      </c>
      <c r="C448" s="30" t="s">
        <v>1623</v>
      </c>
      <c r="D448" s="30" t="s">
        <v>787</v>
      </c>
      <c r="E448" s="30" t="s">
        <v>1020</v>
      </c>
      <c r="F448" s="30">
        <v>2018</v>
      </c>
      <c r="G448" s="30" t="s">
        <v>222</v>
      </c>
      <c r="H448" s="30" t="s">
        <v>1207</v>
      </c>
      <c r="I448" s="30">
        <v>4488639</v>
      </c>
      <c r="J448" s="30">
        <v>24</v>
      </c>
      <c r="K448" s="30">
        <v>24</v>
      </c>
      <c r="L448" s="30">
        <v>24</v>
      </c>
      <c r="M448" s="30"/>
      <c r="N448" s="30"/>
      <c r="O448" s="30"/>
      <c r="P448" s="30"/>
      <c r="Q448" s="30"/>
      <c r="R448" s="30"/>
      <c r="S448" s="30"/>
      <c r="T448" s="30"/>
      <c r="U448" s="30"/>
      <c r="V448" s="30"/>
      <c r="W448" s="30"/>
      <c r="X448" s="30" t="s">
        <v>136</v>
      </c>
      <c r="Y448" s="30" t="s">
        <v>118</v>
      </c>
      <c r="Z448" s="30" t="s">
        <v>137</v>
      </c>
      <c r="AA448" s="30" t="s">
        <v>137</v>
      </c>
      <c r="AB448" s="30" t="s">
        <v>137</v>
      </c>
      <c r="AC448" s="30" t="s">
        <v>137</v>
      </c>
      <c r="AD448" s="30">
        <v>20</v>
      </c>
      <c r="AE448" s="30">
        <v>75</v>
      </c>
      <c r="AF448" s="30">
        <v>200</v>
      </c>
      <c r="AG448" s="30" t="s">
        <v>1624</v>
      </c>
      <c r="AH448" s="30" t="s">
        <v>1625</v>
      </c>
      <c r="AI448" s="30" t="s">
        <v>320</v>
      </c>
      <c r="AJ448" s="30"/>
      <c r="AK448" s="30"/>
      <c r="AL448" s="30"/>
      <c r="AM448" s="30"/>
      <c r="AN448" s="30"/>
      <c r="AO448" s="30"/>
    </row>
    <row r="449" s="3" customFormat="1" ht="96" customHeight="1" spans="1:41">
      <c r="A449" s="30" t="s">
        <v>79</v>
      </c>
      <c r="B449" s="31" t="s">
        <v>1626</v>
      </c>
      <c r="C449" s="62" t="s">
        <v>1627</v>
      </c>
      <c r="D449" s="31" t="s">
        <v>1628</v>
      </c>
      <c r="E449" s="31" t="s">
        <v>1629</v>
      </c>
      <c r="F449" s="31" t="s">
        <v>116</v>
      </c>
      <c r="G449" s="31" t="s">
        <v>1630</v>
      </c>
      <c r="H449" s="31" t="s">
        <v>1631</v>
      </c>
      <c r="I449" s="30" t="s">
        <v>1632</v>
      </c>
      <c r="J449" s="78">
        <v>180</v>
      </c>
      <c r="K449" s="78">
        <v>180</v>
      </c>
      <c r="L449" s="31"/>
      <c r="M449" s="31"/>
      <c r="N449" s="31"/>
      <c r="O449" s="78">
        <v>180</v>
      </c>
      <c r="P449" s="31"/>
      <c r="Q449" s="31"/>
      <c r="R449" s="31"/>
      <c r="S449" s="31"/>
      <c r="T449" s="31"/>
      <c r="U449" s="31"/>
      <c r="V449" s="31"/>
      <c r="W449" s="31"/>
      <c r="X449" s="31" t="s">
        <v>136</v>
      </c>
      <c r="Y449" s="31" t="s">
        <v>118</v>
      </c>
      <c r="Z449" s="31" t="s">
        <v>137</v>
      </c>
      <c r="AA449" s="31" t="s">
        <v>137</v>
      </c>
      <c r="AB449" s="31" t="s">
        <v>137</v>
      </c>
      <c r="AC449" s="31" t="s">
        <v>137</v>
      </c>
      <c r="AD449" s="31">
        <v>10026</v>
      </c>
      <c r="AE449" s="31">
        <v>24168</v>
      </c>
      <c r="AF449" s="31">
        <v>27230</v>
      </c>
      <c r="AG449" s="31" t="s">
        <v>1633</v>
      </c>
      <c r="AH449" s="31" t="s">
        <v>1634</v>
      </c>
      <c r="AI449" s="53" t="s">
        <v>1635</v>
      </c>
      <c r="AJ449" s="31" t="s">
        <v>118</v>
      </c>
      <c r="AK449" s="31" t="s">
        <v>1630</v>
      </c>
      <c r="AL449" s="31"/>
      <c r="AM449" s="31"/>
      <c r="AN449" s="31"/>
      <c r="AO449" s="31"/>
    </row>
    <row r="450" ht="35.1" customHeight="1" spans="1:41">
      <c r="A450" s="30" t="s">
        <v>80</v>
      </c>
      <c r="B450" s="31" t="s">
        <v>119</v>
      </c>
      <c r="C450" s="31"/>
      <c r="D450" s="31"/>
      <c r="E450" s="31"/>
      <c r="F450" s="31"/>
      <c r="G450" s="31"/>
      <c r="H450" s="31"/>
      <c r="I450" s="30"/>
      <c r="J450" s="31">
        <f>SUM(J451:J466)</f>
        <v>499.6</v>
      </c>
      <c r="K450" s="31">
        <f t="shared" ref="K450:W450" si="34">SUM(K451:K466)</f>
        <v>499.6</v>
      </c>
      <c r="L450" s="31">
        <f t="shared" si="34"/>
        <v>412.6</v>
      </c>
      <c r="M450" s="31">
        <f t="shared" si="34"/>
        <v>87</v>
      </c>
      <c r="N450" s="31">
        <f t="shared" si="34"/>
        <v>0</v>
      </c>
      <c r="O450" s="31">
        <f t="shared" si="34"/>
        <v>0</v>
      </c>
      <c r="P450" s="31">
        <f t="shared" si="34"/>
        <v>0</v>
      </c>
      <c r="Q450" s="31">
        <f t="shared" si="34"/>
        <v>0</v>
      </c>
      <c r="R450" s="31">
        <f t="shared" si="34"/>
        <v>0</v>
      </c>
      <c r="S450" s="31">
        <f t="shared" si="34"/>
        <v>0</v>
      </c>
      <c r="T450" s="31">
        <f t="shared" si="34"/>
        <v>0</v>
      </c>
      <c r="U450" s="31">
        <f t="shared" si="34"/>
        <v>0</v>
      </c>
      <c r="V450" s="31">
        <f t="shared" si="34"/>
        <v>0</v>
      </c>
      <c r="W450" s="31">
        <f t="shared" si="34"/>
        <v>0</v>
      </c>
      <c r="X450" s="31"/>
      <c r="Y450" s="31"/>
      <c r="Z450" s="31"/>
      <c r="AA450" s="31"/>
      <c r="AB450" s="31"/>
      <c r="AC450" s="31"/>
      <c r="AD450" s="31"/>
      <c r="AE450" s="31"/>
      <c r="AF450" s="31"/>
      <c r="AG450" s="31"/>
      <c r="AH450" s="31"/>
      <c r="AI450" s="31"/>
      <c r="AJ450" s="31"/>
      <c r="AK450" s="31"/>
      <c r="AL450" s="31"/>
      <c r="AM450" s="31"/>
      <c r="AN450" s="31"/>
      <c r="AO450" s="31"/>
    </row>
    <row r="451" s="3" customFormat="1" ht="66" customHeight="1" spans="1:41">
      <c r="A451" s="30"/>
      <c r="B451" s="30" t="s">
        <v>1636</v>
      </c>
      <c r="C451" s="30" t="s">
        <v>1637</v>
      </c>
      <c r="D451" s="30" t="s">
        <v>143</v>
      </c>
      <c r="E451" s="30" t="s">
        <v>160</v>
      </c>
      <c r="F451" s="30">
        <v>2018</v>
      </c>
      <c r="G451" s="30" t="s">
        <v>145</v>
      </c>
      <c r="H451" s="30" t="s">
        <v>161</v>
      </c>
      <c r="I451" s="30">
        <v>15353406916</v>
      </c>
      <c r="J451" s="30">
        <v>24</v>
      </c>
      <c r="K451" s="30">
        <v>24</v>
      </c>
      <c r="L451" s="30">
        <v>24</v>
      </c>
      <c r="M451" s="30"/>
      <c r="N451" s="30"/>
      <c r="O451" s="30"/>
      <c r="P451" s="30"/>
      <c r="Q451" s="30"/>
      <c r="R451" s="30"/>
      <c r="S451" s="30"/>
      <c r="T451" s="30"/>
      <c r="U451" s="30"/>
      <c r="V451" s="30"/>
      <c r="W451" s="30"/>
      <c r="X451" s="30" t="s">
        <v>117</v>
      </c>
      <c r="Y451" s="30" t="s">
        <v>118</v>
      </c>
      <c r="Z451" s="30" t="s">
        <v>118</v>
      </c>
      <c r="AA451" s="30" t="s">
        <v>137</v>
      </c>
      <c r="AB451" s="30" t="s">
        <v>137</v>
      </c>
      <c r="AC451" s="30" t="s">
        <v>137</v>
      </c>
      <c r="AD451" s="30">
        <v>80</v>
      </c>
      <c r="AE451" s="30">
        <v>288</v>
      </c>
      <c r="AF451" s="30">
        <v>288</v>
      </c>
      <c r="AG451" s="30" t="s">
        <v>1638</v>
      </c>
      <c r="AH451" s="30" t="s">
        <v>1639</v>
      </c>
      <c r="AI451" s="30" t="s">
        <v>170</v>
      </c>
      <c r="AJ451" s="30"/>
      <c r="AK451" s="30" t="s">
        <v>118</v>
      </c>
      <c r="AL451" s="30" t="s">
        <v>145</v>
      </c>
      <c r="AM451" s="30"/>
      <c r="AN451" s="30"/>
      <c r="AO451" s="30"/>
    </row>
    <row r="452" s="3" customFormat="1" ht="66" customHeight="1" spans="1:41">
      <c r="A452" s="30"/>
      <c r="B452" s="30" t="s">
        <v>1640</v>
      </c>
      <c r="C452" s="30" t="s">
        <v>1641</v>
      </c>
      <c r="D452" s="30" t="s">
        <v>268</v>
      </c>
      <c r="E452" s="30" t="s">
        <v>301</v>
      </c>
      <c r="F452" s="30" t="s">
        <v>116</v>
      </c>
      <c r="G452" s="30" t="s">
        <v>145</v>
      </c>
      <c r="H452" s="30" t="s">
        <v>302</v>
      </c>
      <c r="I452" s="30">
        <v>18391925555</v>
      </c>
      <c r="J452" s="30">
        <v>27</v>
      </c>
      <c r="K452" s="30">
        <v>27</v>
      </c>
      <c r="L452" s="30"/>
      <c r="M452" s="30">
        <v>27</v>
      </c>
      <c r="N452" s="30"/>
      <c r="O452" s="30"/>
      <c r="P452" s="30"/>
      <c r="Q452" s="30"/>
      <c r="R452" s="30"/>
      <c r="S452" s="30"/>
      <c r="T452" s="30"/>
      <c r="U452" s="30"/>
      <c r="V452" s="30"/>
      <c r="W452" s="30"/>
      <c r="X452" s="30" t="s">
        <v>117</v>
      </c>
      <c r="Y452" s="30" t="s">
        <v>118</v>
      </c>
      <c r="Z452" s="30" t="s">
        <v>118</v>
      </c>
      <c r="AA452" s="30" t="s">
        <v>137</v>
      </c>
      <c r="AB452" s="30" t="s">
        <v>137</v>
      </c>
      <c r="AC452" s="30" t="s">
        <v>137</v>
      </c>
      <c r="AD452" s="30">
        <v>36</v>
      </c>
      <c r="AE452" s="30">
        <v>36</v>
      </c>
      <c r="AF452" s="30">
        <v>36</v>
      </c>
      <c r="AG452" s="30" t="s">
        <v>1642</v>
      </c>
      <c r="AH452" s="30" t="s">
        <v>1643</v>
      </c>
      <c r="AI452" s="30" t="s">
        <v>272</v>
      </c>
      <c r="AJ452" s="30" t="s">
        <v>118</v>
      </c>
      <c r="AK452" s="30" t="s">
        <v>145</v>
      </c>
      <c r="AL452" s="30"/>
      <c r="AM452" s="30"/>
      <c r="AN452" s="30"/>
      <c r="AO452" s="30"/>
    </row>
    <row r="453" s="3" customFormat="1" ht="66" customHeight="1" spans="1:41">
      <c r="A453" s="30"/>
      <c r="B453" s="30" t="s">
        <v>1644</v>
      </c>
      <c r="C453" s="30" t="s">
        <v>1645</v>
      </c>
      <c r="D453" s="30" t="s">
        <v>268</v>
      </c>
      <c r="E453" s="30" t="s">
        <v>275</v>
      </c>
      <c r="F453" s="30" t="s">
        <v>116</v>
      </c>
      <c r="G453" s="30" t="s">
        <v>145</v>
      </c>
      <c r="H453" s="30" t="s">
        <v>276</v>
      </c>
      <c r="I453" s="30">
        <v>18791156658</v>
      </c>
      <c r="J453" s="30">
        <v>50</v>
      </c>
      <c r="K453" s="30">
        <v>50</v>
      </c>
      <c r="L453" s="30">
        <v>50</v>
      </c>
      <c r="M453" s="30"/>
      <c r="N453" s="30"/>
      <c r="O453" s="30"/>
      <c r="P453" s="30"/>
      <c r="Q453" s="30"/>
      <c r="R453" s="30"/>
      <c r="S453" s="30"/>
      <c r="T453" s="30"/>
      <c r="U453" s="30"/>
      <c r="V453" s="30"/>
      <c r="W453" s="30"/>
      <c r="X453" s="30" t="s">
        <v>117</v>
      </c>
      <c r="Y453" s="30" t="s">
        <v>118</v>
      </c>
      <c r="Z453" s="30" t="s">
        <v>118</v>
      </c>
      <c r="AA453" s="30" t="s">
        <v>137</v>
      </c>
      <c r="AB453" s="30" t="s">
        <v>137</v>
      </c>
      <c r="AC453" s="30" t="s">
        <v>137</v>
      </c>
      <c r="AD453" s="30">
        <v>40</v>
      </c>
      <c r="AE453" s="30">
        <v>40</v>
      </c>
      <c r="AF453" s="30">
        <v>40</v>
      </c>
      <c r="AG453" s="30" t="s">
        <v>1642</v>
      </c>
      <c r="AH453" s="30" t="s">
        <v>1646</v>
      </c>
      <c r="AI453" s="30" t="s">
        <v>320</v>
      </c>
      <c r="AJ453" s="30" t="s">
        <v>118</v>
      </c>
      <c r="AK453" s="30" t="s">
        <v>145</v>
      </c>
      <c r="AL453" s="30"/>
      <c r="AM453" s="30"/>
      <c r="AN453" s="30"/>
      <c r="AO453" s="30"/>
    </row>
    <row r="454" s="3" customFormat="1" ht="66" customHeight="1" spans="1:41">
      <c r="A454" s="30"/>
      <c r="B454" s="30" t="s">
        <v>1647</v>
      </c>
      <c r="C454" s="30" t="s">
        <v>1648</v>
      </c>
      <c r="D454" s="30" t="s">
        <v>385</v>
      </c>
      <c r="E454" s="30" t="s">
        <v>391</v>
      </c>
      <c r="F454" s="30" t="s">
        <v>116</v>
      </c>
      <c r="G454" s="30" t="s">
        <v>145</v>
      </c>
      <c r="H454" s="30" t="s">
        <v>392</v>
      </c>
      <c r="I454" s="30">
        <v>13098230222</v>
      </c>
      <c r="J454" s="30">
        <v>18</v>
      </c>
      <c r="K454" s="30">
        <v>18</v>
      </c>
      <c r="L454" s="30">
        <v>18</v>
      </c>
      <c r="M454" s="30"/>
      <c r="N454" s="30"/>
      <c r="O454" s="30"/>
      <c r="P454" s="30"/>
      <c r="Q454" s="30"/>
      <c r="R454" s="30"/>
      <c r="S454" s="30"/>
      <c r="T454" s="30"/>
      <c r="U454" s="30"/>
      <c r="V454" s="30"/>
      <c r="W454" s="30"/>
      <c r="X454" s="30" t="s">
        <v>117</v>
      </c>
      <c r="Y454" s="30" t="s">
        <v>118</v>
      </c>
      <c r="Z454" s="30" t="s">
        <v>118</v>
      </c>
      <c r="AA454" s="30" t="s">
        <v>137</v>
      </c>
      <c r="AB454" s="30" t="s">
        <v>137</v>
      </c>
      <c r="AC454" s="30" t="s">
        <v>137</v>
      </c>
      <c r="AD454" s="30">
        <v>30</v>
      </c>
      <c r="AE454" s="30"/>
      <c r="AF454" s="30"/>
      <c r="AG454" s="30" t="s">
        <v>1649</v>
      </c>
      <c r="AH454" s="30" t="s">
        <v>1650</v>
      </c>
      <c r="AI454" s="30" t="s">
        <v>170</v>
      </c>
      <c r="AJ454" s="30" t="s">
        <v>118</v>
      </c>
      <c r="AK454" s="30" t="s">
        <v>222</v>
      </c>
      <c r="AL454" s="30"/>
      <c r="AM454" s="30"/>
      <c r="AN454" s="30"/>
      <c r="AO454" s="30"/>
    </row>
    <row r="455" s="3" customFormat="1" ht="87" customHeight="1" spans="1:41">
      <c r="A455" s="30"/>
      <c r="B455" s="30" t="s">
        <v>1651</v>
      </c>
      <c r="C455" s="30" t="s">
        <v>1652</v>
      </c>
      <c r="D455" s="30" t="s">
        <v>436</v>
      </c>
      <c r="E455" s="30" t="s">
        <v>450</v>
      </c>
      <c r="F455" s="30" t="s">
        <v>1653</v>
      </c>
      <c r="G455" s="30" t="s">
        <v>145</v>
      </c>
      <c r="H455" s="30" t="s">
        <v>451</v>
      </c>
      <c r="I455" s="30">
        <v>13991450105</v>
      </c>
      <c r="J455" s="30">
        <v>79.5</v>
      </c>
      <c r="K455" s="30">
        <v>79.5</v>
      </c>
      <c r="L455" s="30">
        <v>79.5</v>
      </c>
      <c r="M455" s="30"/>
      <c r="N455" s="30"/>
      <c r="O455" s="30"/>
      <c r="P455" s="30"/>
      <c r="Q455" s="30"/>
      <c r="R455" s="30"/>
      <c r="S455" s="30"/>
      <c r="T455" s="30"/>
      <c r="U455" s="30"/>
      <c r="V455" s="30"/>
      <c r="W455" s="30"/>
      <c r="X455" s="30" t="s">
        <v>117</v>
      </c>
      <c r="Y455" s="30" t="s">
        <v>118</v>
      </c>
      <c r="Z455" s="30" t="s">
        <v>118</v>
      </c>
      <c r="AA455" s="30" t="s">
        <v>137</v>
      </c>
      <c r="AB455" s="30" t="s">
        <v>137</v>
      </c>
      <c r="AC455" s="30" t="s">
        <v>137</v>
      </c>
      <c r="AD455" s="30">
        <v>76</v>
      </c>
      <c r="AE455" s="30">
        <v>76</v>
      </c>
      <c r="AF455" s="30">
        <v>76</v>
      </c>
      <c r="AG455" s="30" t="s">
        <v>1654</v>
      </c>
      <c r="AH455" s="30" t="s">
        <v>1655</v>
      </c>
      <c r="AI455" s="30" t="s">
        <v>550</v>
      </c>
      <c r="AJ455" s="30" t="s">
        <v>118</v>
      </c>
      <c r="AK455" s="30" t="s">
        <v>145</v>
      </c>
      <c r="AL455" s="30"/>
      <c r="AM455" s="30"/>
      <c r="AN455" s="30"/>
      <c r="AO455" s="30"/>
    </row>
    <row r="456" s="3" customFormat="1" ht="96" customHeight="1" spans="1:41">
      <c r="A456" s="30"/>
      <c r="B456" s="30" t="s">
        <v>1656</v>
      </c>
      <c r="C456" s="30" t="s">
        <v>1657</v>
      </c>
      <c r="D456" s="30" t="s">
        <v>501</v>
      </c>
      <c r="E456" s="30" t="s">
        <v>557</v>
      </c>
      <c r="F456" s="30" t="s">
        <v>116</v>
      </c>
      <c r="G456" s="30" t="s">
        <v>222</v>
      </c>
      <c r="H456" s="30" t="s">
        <v>558</v>
      </c>
      <c r="I456" s="30" t="s">
        <v>559</v>
      </c>
      <c r="J456" s="30">
        <v>60</v>
      </c>
      <c r="K456" s="30">
        <f t="shared" ref="K456:K461" si="35">SUM(L456:O456)</f>
        <v>60</v>
      </c>
      <c r="L456" s="30"/>
      <c r="M456" s="30">
        <v>60</v>
      </c>
      <c r="N456" s="30"/>
      <c r="O456" s="30"/>
      <c r="P456" s="30"/>
      <c r="Q456" s="30"/>
      <c r="R456" s="30"/>
      <c r="S456" s="30"/>
      <c r="T456" s="30"/>
      <c r="U456" s="30"/>
      <c r="V456" s="30"/>
      <c r="W456" s="30"/>
      <c r="X456" s="30" t="s">
        <v>117</v>
      </c>
      <c r="Y456" s="30" t="s">
        <v>118</v>
      </c>
      <c r="Z456" s="30" t="s">
        <v>137</v>
      </c>
      <c r="AA456" s="30" t="s">
        <v>137</v>
      </c>
      <c r="AB456" s="30" t="s">
        <v>137</v>
      </c>
      <c r="AC456" s="30" t="s">
        <v>137</v>
      </c>
      <c r="AD456" s="30">
        <v>70</v>
      </c>
      <c r="AE456" s="30">
        <v>245</v>
      </c>
      <c r="AF456" s="30">
        <v>245</v>
      </c>
      <c r="AG456" s="30" t="s">
        <v>1642</v>
      </c>
      <c r="AH456" s="30" t="s">
        <v>1658</v>
      </c>
      <c r="AI456" s="30" t="s">
        <v>506</v>
      </c>
      <c r="AJ456" s="30"/>
      <c r="AK456" s="30"/>
      <c r="AL456" s="30"/>
      <c r="AM456" s="30"/>
      <c r="AN456" s="30"/>
      <c r="AO456" s="30"/>
    </row>
    <row r="457" s="3" customFormat="1" ht="102" customHeight="1" spans="1:41">
      <c r="A457" s="30"/>
      <c r="B457" s="30" t="s">
        <v>1659</v>
      </c>
      <c r="C457" s="30" t="s">
        <v>1660</v>
      </c>
      <c r="D457" s="30" t="s">
        <v>501</v>
      </c>
      <c r="E457" s="30" t="s">
        <v>526</v>
      </c>
      <c r="F457" s="30" t="s">
        <v>116</v>
      </c>
      <c r="G457" s="30" t="s">
        <v>222</v>
      </c>
      <c r="H457" s="30" t="s">
        <v>527</v>
      </c>
      <c r="I457" s="30" t="s">
        <v>528</v>
      </c>
      <c r="J457" s="30">
        <v>60</v>
      </c>
      <c r="K457" s="30">
        <f t="shared" si="35"/>
        <v>60</v>
      </c>
      <c r="L457" s="30">
        <v>60</v>
      </c>
      <c r="M457" s="30"/>
      <c r="N457" s="30"/>
      <c r="O457" s="30"/>
      <c r="P457" s="30"/>
      <c r="Q457" s="30"/>
      <c r="R457" s="30"/>
      <c r="S457" s="30"/>
      <c r="T457" s="30"/>
      <c r="U457" s="30"/>
      <c r="V457" s="30"/>
      <c r="W457" s="30"/>
      <c r="X457" s="30" t="s">
        <v>117</v>
      </c>
      <c r="Y457" s="30" t="s">
        <v>118</v>
      </c>
      <c r="Z457" s="30" t="s">
        <v>137</v>
      </c>
      <c r="AA457" s="30" t="s">
        <v>137</v>
      </c>
      <c r="AB457" s="30" t="s">
        <v>137</v>
      </c>
      <c r="AC457" s="30" t="s">
        <v>137</v>
      </c>
      <c r="AD457" s="30">
        <v>50</v>
      </c>
      <c r="AE457" s="30">
        <v>175</v>
      </c>
      <c r="AF457" s="30">
        <v>175</v>
      </c>
      <c r="AG457" s="30" t="s">
        <v>1642</v>
      </c>
      <c r="AH457" s="30" t="s">
        <v>1658</v>
      </c>
      <c r="AI457" s="30" t="s">
        <v>550</v>
      </c>
      <c r="AJ457" s="30"/>
      <c r="AK457" s="30"/>
      <c r="AL457" s="30"/>
      <c r="AM457" s="30"/>
      <c r="AN457" s="30"/>
      <c r="AO457" s="30"/>
    </row>
    <row r="458" s="3" customFormat="1" ht="100" customHeight="1" spans="1:41">
      <c r="A458" s="30"/>
      <c r="B458" s="30" t="s">
        <v>1661</v>
      </c>
      <c r="C458" s="30" t="s">
        <v>1662</v>
      </c>
      <c r="D458" s="30" t="s">
        <v>501</v>
      </c>
      <c r="E458" s="30" t="s">
        <v>509</v>
      </c>
      <c r="F458" s="30" t="s">
        <v>116</v>
      </c>
      <c r="G458" s="30" t="s">
        <v>222</v>
      </c>
      <c r="H458" s="30" t="s">
        <v>510</v>
      </c>
      <c r="I458" s="30" t="s">
        <v>511</v>
      </c>
      <c r="J458" s="30">
        <v>50</v>
      </c>
      <c r="K458" s="30">
        <f t="shared" si="35"/>
        <v>50</v>
      </c>
      <c r="L458" s="30">
        <v>50</v>
      </c>
      <c r="M458" s="30"/>
      <c r="N458" s="30"/>
      <c r="O458" s="30"/>
      <c r="P458" s="30"/>
      <c r="Q458" s="30"/>
      <c r="R458" s="30"/>
      <c r="S458" s="30"/>
      <c r="T458" s="30"/>
      <c r="U458" s="30"/>
      <c r="V458" s="30"/>
      <c r="W458" s="30"/>
      <c r="X458" s="30" t="s">
        <v>117</v>
      </c>
      <c r="Y458" s="30" t="s">
        <v>118</v>
      </c>
      <c r="Z458" s="30" t="s">
        <v>137</v>
      </c>
      <c r="AA458" s="30" t="s">
        <v>137</v>
      </c>
      <c r="AB458" s="30" t="s">
        <v>137</v>
      </c>
      <c r="AC458" s="30" t="s">
        <v>137</v>
      </c>
      <c r="AD458" s="30">
        <v>10</v>
      </c>
      <c r="AE458" s="30">
        <v>35</v>
      </c>
      <c r="AF458" s="30">
        <v>35</v>
      </c>
      <c r="AG458" s="30" t="s">
        <v>1642</v>
      </c>
      <c r="AH458" s="30" t="s">
        <v>1658</v>
      </c>
      <c r="AI458" s="30" t="s">
        <v>550</v>
      </c>
      <c r="AJ458" s="30"/>
      <c r="AK458" s="30"/>
      <c r="AL458" s="30"/>
      <c r="AM458" s="30"/>
      <c r="AN458" s="30"/>
      <c r="AO458" s="30"/>
    </row>
    <row r="459" s="3" customFormat="1" ht="72" customHeight="1" spans="1:41">
      <c r="A459" s="30"/>
      <c r="B459" s="30" t="s">
        <v>1663</v>
      </c>
      <c r="C459" s="30" t="s">
        <v>1664</v>
      </c>
      <c r="D459" s="30" t="s">
        <v>501</v>
      </c>
      <c r="E459" s="30" t="s">
        <v>536</v>
      </c>
      <c r="F459" s="30" t="s">
        <v>116</v>
      </c>
      <c r="G459" s="30" t="s">
        <v>222</v>
      </c>
      <c r="H459" s="30" t="s">
        <v>537</v>
      </c>
      <c r="I459" s="30" t="s">
        <v>538</v>
      </c>
      <c r="J459" s="30">
        <v>15.2</v>
      </c>
      <c r="K459" s="30">
        <f t="shared" si="35"/>
        <v>15.2</v>
      </c>
      <c r="L459" s="30">
        <v>15.2</v>
      </c>
      <c r="M459" s="30"/>
      <c r="N459" s="30"/>
      <c r="O459" s="30"/>
      <c r="P459" s="30"/>
      <c r="Q459" s="30"/>
      <c r="R459" s="30"/>
      <c r="S459" s="30"/>
      <c r="T459" s="30"/>
      <c r="U459" s="30"/>
      <c r="V459" s="30"/>
      <c r="W459" s="30"/>
      <c r="X459" s="30" t="s">
        <v>117</v>
      </c>
      <c r="Y459" s="30" t="s">
        <v>118</v>
      </c>
      <c r="Z459" s="30" t="s">
        <v>137</v>
      </c>
      <c r="AA459" s="30" t="s">
        <v>137</v>
      </c>
      <c r="AB459" s="30" t="s">
        <v>137</v>
      </c>
      <c r="AC459" s="30" t="s">
        <v>137</v>
      </c>
      <c r="AD459" s="30">
        <v>23</v>
      </c>
      <c r="AE459" s="30">
        <v>80.5</v>
      </c>
      <c r="AF459" s="30">
        <v>80.5</v>
      </c>
      <c r="AG459" s="30" t="s">
        <v>1642</v>
      </c>
      <c r="AH459" s="30" t="s">
        <v>1658</v>
      </c>
      <c r="AI459" s="30" t="s">
        <v>550</v>
      </c>
      <c r="AJ459" s="30"/>
      <c r="AK459" s="30"/>
      <c r="AL459" s="30"/>
      <c r="AM459" s="30"/>
      <c r="AN459" s="30"/>
      <c r="AO459" s="30"/>
    </row>
    <row r="460" s="3" customFormat="1" ht="72" customHeight="1" spans="1:41">
      <c r="A460" s="30"/>
      <c r="B460" s="30" t="s">
        <v>1665</v>
      </c>
      <c r="C460" s="30" t="s">
        <v>1666</v>
      </c>
      <c r="D460" s="30" t="s">
        <v>501</v>
      </c>
      <c r="E460" s="30" t="s">
        <v>536</v>
      </c>
      <c r="F460" s="30" t="s">
        <v>116</v>
      </c>
      <c r="G460" s="30" t="s">
        <v>222</v>
      </c>
      <c r="H460" s="30" t="s">
        <v>537</v>
      </c>
      <c r="I460" s="30" t="s">
        <v>538</v>
      </c>
      <c r="J460" s="30">
        <v>10.7</v>
      </c>
      <c r="K460" s="30">
        <f t="shared" si="35"/>
        <v>10.7</v>
      </c>
      <c r="L460" s="30">
        <v>10.7</v>
      </c>
      <c r="M460" s="30"/>
      <c r="N460" s="30"/>
      <c r="O460" s="30"/>
      <c r="P460" s="30"/>
      <c r="Q460" s="30"/>
      <c r="R460" s="30"/>
      <c r="S460" s="30"/>
      <c r="T460" s="30"/>
      <c r="U460" s="30"/>
      <c r="V460" s="30"/>
      <c r="W460" s="30"/>
      <c r="X460" s="30" t="s">
        <v>117</v>
      </c>
      <c r="Y460" s="30" t="s">
        <v>118</v>
      </c>
      <c r="Z460" s="30" t="s">
        <v>137</v>
      </c>
      <c r="AA460" s="30" t="s">
        <v>137</v>
      </c>
      <c r="AB460" s="30" t="s">
        <v>137</v>
      </c>
      <c r="AC460" s="30" t="s">
        <v>137</v>
      </c>
      <c r="AD460" s="30">
        <v>21</v>
      </c>
      <c r="AE460" s="30">
        <v>73.5</v>
      </c>
      <c r="AF460" s="30">
        <v>73.5</v>
      </c>
      <c r="AG460" s="30" t="s">
        <v>1642</v>
      </c>
      <c r="AH460" s="30" t="s">
        <v>1658</v>
      </c>
      <c r="AI460" s="30" t="s">
        <v>550</v>
      </c>
      <c r="AJ460" s="30"/>
      <c r="AK460" s="30"/>
      <c r="AL460" s="30"/>
      <c r="AM460" s="30"/>
      <c r="AN460" s="30"/>
      <c r="AO460" s="30"/>
    </row>
    <row r="461" s="3" customFormat="1" ht="72" customHeight="1" spans="1:41">
      <c r="A461" s="30"/>
      <c r="B461" s="30" t="s">
        <v>1667</v>
      </c>
      <c r="C461" s="30" t="s">
        <v>1668</v>
      </c>
      <c r="D461" s="30" t="s">
        <v>501</v>
      </c>
      <c r="E461" s="30" t="s">
        <v>515</v>
      </c>
      <c r="F461" s="30" t="s">
        <v>116</v>
      </c>
      <c r="G461" s="30" t="s">
        <v>222</v>
      </c>
      <c r="H461" s="30" t="s">
        <v>516</v>
      </c>
      <c r="I461" s="30" t="s">
        <v>517</v>
      </c>
      <c r="J461" s="30">
        <v>35</v>
      </c>
      <c r="K461" s="30">
        <f t="shared" si="35"/>
        <v>35</v>
      </c>
      <c r="L461" s="30">
        <v>35</v>
      </c>
      <c r="M461" s="30"/>
      <c r="N461" s="30"/>
      <c r="O461" s="30"/>
      <c r="P461" s="30"/>
      <c r="Q461" s="30"/>
      <c r="R461" s="30"/>
      <c r="S461" s="30"/>
      <c r="T461" s="30"/>
      <c r="U461" s="30"/>
      <c r="V461" s="30"/>
      <c r="W461" s="30"/>
      <c r="X461" s="30" t="s">
        <v>117</v>
      </c>
      <c r="Y461" s="30" t="s">
        <v>118</v>
      </c>
      <c r="Z461" s="30" t="s">
        <v>137</v>
      </c>
      <c r="AA461" s="30" t="s">
        <v>137</v>
      </c>
      <c r="AB461" s="30" t="s">
        <v>137</v>
      </c>
      <c r="AC461" s="30" t="s">
        <v>137</v>
      </c>
      <c r="AD461" s="30">
        <v>161</v>
      </c>
      <c r="AE461" s="30">
        <v>563.5</v>
      </c>
      <c r="AF461" s="30">
        <v>563.5</v>
      </c>
      <c r="AG461" s="30" t="s">
        <v>1642</v>
      </c>
      <c r="AH461" s="30" t="s">
        <v>1658</v>
      </c>
      <c r="AI461" s="30" t="s">
        <v>579</v>
      </c>
      <c r="AJ461" s="30"/>
      <c r="AK461" s="30"/>
      <c r="AL461" s="30"/>
      <c r="AM461" s="30"/>
      <c r="AN461" s="30"/>
      <c r="AO461" s="30"/>
    </row>
    <row r="462" s="3" customFormat="1" ht="72" customHeight="1" spans="1:41">
      <c r="A462" s="30"/>
      <c r="B462" s="30" t="s">
        <v>1669</v>
      </c>
      <c r="C462" s="30" t="s">
        <v>1670</v>
      </c>
      <c r="D462" s="30" t="s">
        <v>707</v>
      </c>
      <c r="E462" s="30" t="s">
        <v>708</v>
      </c>
      <c r="F462" s="30" t="s">
        <v>116</v>
      </c>
      <c r="G462" s="30" t="s">
        <v>145</v>
      </c>
      <c r="H462" s="30" t="s">
        <v>709</v>
      </c>
      <c r="I462" s="30">
        <v>13992499180</v>
      </c>
      <c r="J462" s="30">
        <v>2.7</v>
      </c>
      <c r="K462" s="30">
        <v>2.7</v>
      </c>
      <c r="L462" s="30">
        <v>2.7</v>
      </c>
      <c r="M462" s="30"/>
      <c r="N462" s="30"/>
      <c r="O462" s="30"/>
      <c r="P462" s="30"/>
      <c r="Q462" s="30"/>
      <c r="R462" s="30"/>
      <c r="S462" s="30"/>
      <c r="T462" s="30"/>
      <c r="U462" s="30"/>
      <c r="V462" s="30"/>
      <c r="W462" s="30"/>
      <c r="X462" s="30" t="s">
        <v>117</v>
      </c>
      <c r="Y462" s="30" t="s">
        <v>118</v>
      </c>
      <c r="Z462" s="30" t="s">
        <v>118</v>
      </c>
      <c r="AA462" s="30" t="s">
        <v>137</v>
      </c>
      <c r="AB462" s="30" t="s">
        <v>137</v>
      </c>
      <c r="AC462" s="30" t="s">
        <v>137</v>
      </c>
      <c r="AD462" s="30">
        <v>26</v>
      </c>
      <c r="AE462" s="30">
        <v>81</v>
      </c>
      <c r="AF462" s="30">
        <v>81</v>
      </c>
      <c r="AG462" s="30" t="s">
        <v>505</v>
      </c>
      <c r="AH462" s="30" t="s">
        <v>1671</v>
      </c>
      <c r="AI462" s="30" t="s">
        <v>751</v>
      </c>
      <c r="AJ462" s="30"/>
      <c r="AK462" s="30"/>
      <c r="AL462" s="30"/>
      <c r="AM462" s="30"/>
      <c r="AN462" s="30"/>
      <c r="AO462" s="30"/>
    </row>
    <row r="463" s="3" customFormat="1" ht="72" customHeight="1" spans="1:41">
      <c r="A463" s="30"/>
      <c r="B463" s="30" t="s">
        <v>1672</v>
      </c>
      <c r="C463" s="30" t="s">
        <v>1673</v>
      </c>
      <c r="D463" s="30" t="s">
        <v>707</v>
      </c>
      <c r="E463" s="30" t="s">
        <v>703</v>
      </c>
      <c r="F463" s="30" t="s">
        <v>116</v>
      </c>
      <c r="G463" s="30" t="s">
        <v>145</v>
      </c>
      <c r="H463" s="30" t="s">
        <v>746</v>
      </c>
      <c r="I463" s="30">
        <v>15891379950</v>
      </c>
      <c r="J463" s="30">
        <v>4.4</v>
      </c>
      <c r="K463" s="30">
        <v>4.4</v>
      </c>
      <c r="L463" s="30">
        <v>4.4</v>
      </c>
      <c r="M463" s="30"/>
      <c r="N463" s="30"/>
      <c r="O463" s="30"/>
      <c r="P463" s="30"/>
      <c r="Q463" s="30"/>
      <c r="R463" s="30"/>
      <c r="S463" s="30"/>
      <c r="T463" s="30"/>
      <c r="U463" s="30"/>
      <c r="V463" s="30"/>
      <c r="W463" s="30"/>
      <c r="X463" s="30" t="s">
        <v>117</v>
      </c>
      <c r="Y463" s="30" t="s">
        <v>118</v>
      </c>
      <c r="Z463" s="30" t="s">
        <v>118</v>
      </c>
      <c r="AA463" s="30" t="s">
        <v>137</v>
      </c>
      <c r="AB463" s="30" t="s">
        <v>137</v>
      </c>
      <c r="AC463" s="30" t="s">
        <v>137</v>
      </c>
      <c r="AD463" s="30">
        <v>32</v>
      </c>
      <c r="AE463" s="30">
        <v>98</v>
      </c>
      <c r="AF463" s="30">
        <v>98</v>
      </c>
      <c r="AG463" s="30" t="s">
        <v>505</v>
      </c>
      <c r="AH463" s="30" t="s">
        <v>1674</v>
      </c>
      <c r="AI463" s="30" t="s">
        <v>751</v>
      </c>
      <c r="AJ463" s="30"/>
      <c r="AK463" s="30"/>
      <c r="AL463" s="30"/>
      <c r="AM463" s="30"/>
      <c r="AN463" s="30"/>
      <c r="AO463" s="30"/>
    </row>
    <row r="464" s="3" customFormat="1" ht="72" customHeight="1" spans="1:41">
      <c r="A464" s="30"/>
      <c r="B464" s="30" t="s">
        <v>1675</v>
      </c>
      <c r="C464" s="30" t="s">
        <v>1676</v>
      </c>
      <c r="D464" s="30" t="s">
        <v>787</v>
      </c>
      <c r="E464" s="30" t="s">
        <v>788</v>
      </c>
      <c r="F464" s="30" t="s">
        <v>116</v>
      </c>
      <c r="G464" s="30" t="s">
        <v>222</v>
      </c>
      <c r="H464" s="30" t="s">
        <v>1351</v>
      </c>
      <c r="I464" s="30">
        <v>4323370</v>
      </c>
      <c r="J464" s="30">
        <v>26.5</v>
      </c>
      <c r="K464" s="30">
        <v>26.5</v>
      </c>
      <c r="L464" s="30">
        <v>26.5</v>
      </c>
      <c r="M464" s="30"/>
      <c r="N464" s="30"/>
      <c r="O464" s="30"/>
      <c r="P464" s="30"/>
      <c r="Q464" s="30"/>
      <c r="R464" s="30"/>
      <c r="S464" s="30"/>
      <c r="T464" s="30"/>
      <c r="U464" s="30"/>
      <c r="V464" s="30"/>
      <c r="W464" s="30"/>
      <c r="X464" s="30" t="s">
        <v>136</v>
      </c>
      <c r="Y464" s="30" t="s">
        <v>118</v>
      </c>
      <c r="Z464" s="30" t="s">
        <v>118</v>
      </c>
      <c r="AA464" s="30" t="s">
        <v>137</v>
      </c>
      <c r="AB464" s="30" t="s">
        <v>137</v>
      </c>
      <c r="AC464" s="30" t="s">
        <v>137</v>
      </c>
      <c r="AD464" s="30">
        <v>13</v>
      </c>
      <c r="AE464" s="30">
        <v>42</v>
      </c>
      <c r="AF464" s="30">
        <v>300</v>
      </c>
      <c r="AG464" s="30" t="s">
        <v>1677</v>
      </c>
      <c r="AH464" s="30" t="s">
        <v>1678</v>
      </c>
      <c r="AI464" s="30" t="s">
        <v>296</v>
      </c>
      <c r="AJ464" s="30"/>
      <c r="AK464" s="30"/>
      <c r="AL464" s="30"/>
      <c r="AM464" s="30"/>
      <c r="AN464" s="30"/>
      <c r="AO464" s="30"/>
    </row>
    <row r="465" s="3" customFormat="1" ht="72" customHeight="1" spans="1:41">
      <c r="A465" s="30"/>
      <c r="B465" s="30" t="s">
        <v>1679</v>
      </c>
      <c r="C465" s="30" t="s">
        <v>1680</v>
      </c>
      <c r="D465" s="30" t="s">
        <v>787</v>
      </c>
      <c r="E465" s="30" t="s">
        <v>832</v>
      </c>
      <c r="F465" s="30" t="s">
        <v>116</v>
      </c>
      <c r="G465" s="30" t="s">
        <v>222</v>
      </c>
      <c r="H465" s="30" t="s">
        <v>1207</v>
      </c>
      <c r="I465" s="30">
        <v>4488639</v>
      </c>
      <c r="J465" s="30">
        <v>26.6</v>
      </c>
      <c r="K465" s="30">
        <v>26.6</v>
      </c>
      <c r="L465" s="30">
        <v>26.6</v>
      </c>
      <c r="M465" s="30"/>
      <c r="N465" s="30"/>
      <c r="O465" s="30"/>
      <c r="P465" s="30"/>
      <c r="Q465" s="30"/>
      <c r="R465" s="30"/>
      <c r="S465" s="30"/>
      <c r="T465" s="30"/>
      <c r="U465" s="30"/>
      <c r="V465" s="30"/>
      <c r="W465" s="30"/>
      <c r="X465" s="30" t="s">
        <v>136</v>
      </c>
      <c r="Y465" s="30" t="s">
        <v>118</v>
      </c>
      <c r="Z465" s="30" t="s">
        <v>118</v>
      </c>
      <c r="AA465" s="30" t="s">
        <v>137</v>
      </c>
      <c r="AB465" s="30" t="s">
        <v>137</v>
      </c>
      <c r="AC465" s="30" t="s">
        <v>137</v>
      </c>
      <c r="AD465" s="30">
        <v>12</v>
      </c>
      <c r="AE465" s="30">
        <v>39</v>
      </c>
      <c r="AF465" s="30">
        <v>250</v>
      </c>
      <c r="AG465" s="30" t="s">
        <v>1677</v>
      </c>
      <c r="AH465" s="30" t="s">
        <v>1678</v>
      </c>
      <c r="AI465" s="30" t="s">
        <v>296</v>
      </c>
      <c r="AJ465" s="30"/>
      <c r="AK465" s="30"/>
      <c r="AL465" s="30"/>
      <c r="AM465" s="30"/>
      <c r="AN465" s="30"/>
      <c r="AO465" s="30"/>
    </row>
    <row r="466" s="3" customFormat="1" ht="72" customHeight="1" spans="1:41">
      <c r="A466" s="30"/>
      <c r="B466" s="30" t="s">
        <v>1681</v>
      </c>
      <c r="C466" s="30" t="s">
        <v>1682</v>
      </c>
      <c r="D466" s="30" t="s">
        <v>787</v>
      </c>
      <c r="E466" s="30" t="s">
        <v>1020</v>
      </c>
      <c r="F466" s="30" t="s">
        <v>116</v>
      </c>
      <c r="G466" s="30" t="s">
        <v>222</v>
      </c>
      <c r="H466" s="30" t="s">
        <v>1207</v>
      </c>
      <c r="I466" s="30">
        <v>4488639</v>
      </c>
      <c r="J466" s="30">
        <v>10</v>
      </c>
      <c r="K466" s="30">
        <v>10</v>
      </c>
      <c r="L466" s="30">
        <v>10</v>
      </c>
      <c r="M466" s="30"/>
      <c r="N466" s="30"/>
      <c r="O466" s="30"/>
      <c r="P466" s="30"/>
      <c r="Q466" s="30"/>
      <c r="R466" s="30"/>
      <c r="S466" s="30"/>
      <c r="T466" s="30"/>
      <c r="U466" s="30"/>
      <c r="V466" s="30"/>
      <c r="W466" s="30"/>
      <c r="X466" s="30" t="s">
        <v>136</v>
      </c>
      <c r="Y466" s="30" t="s">
        <v>118</v>
      </c>
      <c r="Z466" s="30" t="s">
        <v>137</v>
      </c>
      <c r="AA466" s="30" t="s">
        <v>137</v>
      </c>
      <c r="AB466" s="30" t="s">
        <v>137</v>
      </c>
      <c r="AC466" s="30" t="s">
        <v>137</v>
      </c>
      <c r="AD466" s="30">
        <v>20</v>
      </c>
      <c r="AE466" s="30">
        <v>68</v>
      </c>
      <c r="AF466" s="30">
        <v>300</v>
      </c>
      <c r="AG466" s="30" t="s">
        <v>1677</v>
      </c>
      <c r="AH466" s="30" t="s">
        <v>1678</v>
      </c>
      <c r="AI466" s="30" t="s">
        <v>320</v>
      </c>
      <c r="AJ466" s="30"/>
      <c r="AK466" s="30"/>
      <c r="AL466" s="30"/>
      <c r="AM466" s="30"/>
      <c r="AN466" s="30"/>
      <c r="AO466" s="30"/>
    </row>
    <row r="467" ht="35.1" customHeight="1" spans="1:41">
      <c r="A467" s="30" t="s">
        <v>81</v>
      </c>
      <c r="B467" s="31" t="s">
        <v>119</v>
      </c>
      <c r="C467" s="31"/>
      <c r="D467" s="31"/>
      <c r="E467" s="31"/>
      <c r="F467" s="31"/>
      <c r="G467" s="31"/>
      <c r="H467" s="31"/>
      <c r="I467" s="30"/>
      <c r="J467" s="31">
        <f>SUM(J468:J482)</f>
        <v>1669.9</v>
      </c>
      <c r="K467" s="31">
        <f t="shared" ref="K467:W467" si="36">SUM(K468:K482)</f>
        <v>521.9</v>
      </c>
      <c r="L467" s="31">
        <f t="shared" si="36"/>
        <v>355.9</v>
      </c>
      <c r="M467" s="31">
        <f t="shared" si="36"/>
        <v>166</v>
      </c>
      <c r="N467" s="31">
        <f t="shared" si="36"/>
        <v>0</v>
      </c>
      <c r="O467" s="31">
        <f t="shared" si="36"/>
        <v>0</v>
      </c>
      <c r="P467" s="31">
        <f t="shared" si="36"/>
        <v>1148</v>
      </c>
      <c r="Q467" s="31">
        <f t="shared" si="36"/>
        <v>0</v>
      </c>
      <c r="R467" s="31">
        <f t="shared" si="36"/>
        <v>0</v>
      </c>
      <c r="S467" s="31">
        <f t="shared" si="36"/>
        <v>0</v>
      </c>
      <c r="T467" s="31">
        <f t="shared" si="36"/>
        <v>0</v>
      </c>
      <c r="U467" s="31">
        <f t="shared" si="36"/>
        <v>0</v>
      </c>
      <c r="V467" s="31">
        <f t="shared" si="36"/>
        <v>0</v>
      </c>
      <c r="W467" s="31">
        <f t="shared" si="36"/>
        <v>0</v>
      </c>
      <c r="X467" s="31"/>
      <c r="Y467" s="31"/>
      <c r="Z467" s="31"/>
      <c r="AA467" s="31"/>
      <c r="AB467" s="31"/>
      <c r="AC467" s="31"/>
      <c r="AD467" s="31"/>
      <c r="AE467" s="31"/>
      <c r="AF467" s="31"/>
      <c r="AG467" s="31"/>
      <c r="AH467" s="31"/>
      <c r="AI467" s="31"/>
      <c r="AJ467" s="31"/>
      <c r="AK467" s="31"/>
      <c r="AL467" s="31"/>
      <c r="AM467" s="31"/>
      <c r="AN467" s="31"/>
      <c r="AO467" s="31"/>
    </row>
    <row r="468" s="3" customFormat="1" ht="95" customHeight="1" spans="1:41">
      <c r="A468" s="30" t="s">
        <v>82</v>
      </c>
      <c r="B468" s="36" t="s">
        <v>1683</v>
      </c>
      <c r="C468" s="36" t="s">
        <v>1684</v>
      </c>
      <c r="D468" s="31" t="s">
        <v>143</v>
      </c>
      <c r="E468" s="31" t="s">
        <v>144</v>
      </c>
      <c r="F468" s="31" t="s">
        <v>116</v>
      </c>
      <c r="G468" s="31" t="s">
        <v>1368</v>
      </c>
      <c r="H468" s="31" t="s">
        <v>1685</v>
      </c>
      <c r="I468" s="31" t="s">
        <v>1370</v>
      </c>
      <c r="J468" s="33">
        <v>548</v>
      </c>
      <c r="K468" s="31"/>
      <c r="L468" s="31"/>
      <c r="M468" s="31"/>
      <c r="N468" s="31"/>
      <c r="O468" s="31"/>
      <c r="P468" s="33">
        <v>548</v>
      </c>
      <c r="Q468" s="31"/>
      <c r="R468" s="31"/>
      <c r="S468" s="31"/>
      <c r="T468" s="31"/>
      <c r="U468" s="31"/>
      <c r="V468" s="31"/>
      <c r="W468" s="31"/>
      <c r="X468" s="31" t="s">
        <v>136</v>
      </c>
      <c r="Y468" s="31" t="s">
        <v>118</v>
      </c>
      <c r="Z468" s="31" t="s">
        <v>118</v>
      </c>
      <c r="AA468" s="31" t="s">
        <v>137</v>
      </c>
      <c r="AB468" s="31" t="s">
        <v>137</v>
      </c>
      <c r="AC468" s="31" t="s">
        <v>137</v>
      </c>
      <c r="AD468" s="33">
        <v>23</v>
      </c>
      <c r="AE468" s="31">
        <v>67</v>
      </c>
      <c r="AF468" s="31">
        <v>110</v>
      </c>
      <c r="AG468" s="31" t="s">
        <v>1686</v>
      </c>
      <c r="AH468" s="31" t="s">
        <v>1687</v>
      </c>
      <c r="AI468" s="31" t="s">
        <v>1688</v>
      </c>
      <c r="AJ468" s="31"/>
      <c r="AK468" s="31"/>
      <c r="AL468" s="31"/>
      <c r="AM468" s="31"/>
      <c r="AN468" s="31"/>
      <c r="AO468" s="31"/>
    </row>
    <row r="469" s="3" customFormat="1" ht="95" customHeight="1" spans="1:41">
      <c r="A469" s="30" t="s">
        <v>82</v>
      </c>
      <c r="B469" s="36" t="s">
        <v>1689</v>
      </c>
      <c r="C469" s="36" t="s">
        <v>1690</v>
      </c>
      <c r="D469" s="31" t="s">
        <v>1691</v>
      </c>
      <c r="E469" s="31" t="s">
        <v>1692</v>
      </c>
      <c r="F469" s="31" t="s">
        <v>116</v>
      </c>
      <c r="G469" s="31" t="s">
        <v>1368</v>
      </c>
      <c r="H469" s="31" t="s">
        <v>1685</v>
      </c>
      <c r="I469" s="31" t="s">
        <v>1370</v>
      </c>
      <c r="J469" s="33">
        <v>600</v>
      </c>
      <c r="K469" s="31"/>
      <c r="L469" s="31"/>
      <c r="M469" s="31"/>
      <c r="N469" s="31"/>
      <c r="O469" s="31"/>
      <c r="P469" s="33">
        <v>600</v>
      </c>
      <c r="Q469" s="31"/>
      <c r="R469" s="31"/>
      <c r="S469" s="31"/>
      <c r="T469" s="31"/>
      <c r="U469" s="31"/>
      <c r="V469" s="31"/>
      <c r="W469" s="31"/>
      <c r="X469" s="31" t="s">
        <v>136</v>
      </c>
      <c r="Y469" s="31" t="s">
        <v>118</v>
      </c>
      <c r="Z469" s="31" t="s">
        <v>118</v>
      </c>
      <c r="AA469" s="31" t="s">
        <v>137</v>
      </c>
      <c r="AB469" s="31" t="s">
        <v>137</v>
      </c>
      <c r="AC469" s="31" t="s">
        <v>137</v>
      </c>
      <c r="AD469" s="33">
        <v>117</v>
      </c>
      <c r="AE469" s="31">
        <v>382</v>
      </c>
      <c r="AF469" s="31">
        <v>497</v>
      </c>
      <c r="AG469" s="31" t="s">
        <v>1693</v>
      </c>
      <c r="AH469" s="31" t="s">
        <v>1694</v>
      </c>
      <c r="AI469" s="31" t="s">
        <v>1695</v>
      </c>
      <c r="AJ469" s="31"/>
      <c r="AK469" s="31"/>
      <c r="AL469" s="31"/>
      <c r="AM469" s="31"/>
      <c r="AN469" s="31"/>
      <c r="AO469" s="31"/>
    </row>
    <row r="470" s="3" customFormat="1" ht="67" customHeight="1" spans="1:41">
      <c r="A470" s="30" t="s">
        <v>82</v>
      </c>
      <c r="B470" s="129" t="s">
        <v>1696</v>
      </c>
      <c r="C470" s="129" t="s">
        <v>1697</v>
      </c>
      <c r="D470" s="59" t="s">
        <v>385</v>
      </c>
      <c r="E470" s="59" t="s">
        <v>399</v>
      </c>
      <c r="F470" s="59" t="s">
        <v>116</v>
      </c>
      <c r="G470" s="31" t="s">
        <v>1368</v>
      </c>
      <c r="H470" s="59" t="s">
        <v>400</v>
      </c>
      <c r="I470" s="129">
        <v>15991876111</v>
      </c>
      <c r="J470" s="59">
        <v>80</v>
      </c>
      <c r="K470" s="59">
        <v>80</v>
      </c>
      <c r="L470" s="59"/>
      <c r="M470" s="59">
        <v>80</v>
      </c>
      <c r="N470" s="59"/>
      <c r="O470" s="59"/>
      <c r="P470" s="59"/>
      <c r="Q470" s="59"/>
      <c r="R470" s="59"/>
      <c r="S470" s="59"/>
      <c r="T470" s="59"/>
      <c r="U470" s="59"/>
      <c r="V470" s="59"/>
      <c r="W470" s="59"/>
      <c r="X470" s="59" t="s">
        <v>117</v>
      </c>
      <c r="Y470" s="59" t="s">
        <v>118</v>
      </c>
      <c r="Z470" s="59" t="s">
        <v>118</v>
      </c>
      <c r="AA470" s="59" t="s">
        <v>137</v>
      </c>
      <c r="AB470" s="59" t="s">
        <v>137</v>
      </c>
      <c r="AC470" s="59" t="s">
        <v>137</v>
      </c>
      <c r="AD470" s="59">
        <v>20</v>
      </c>
      <c r="AE470" s="59"/>
      <c r="AF470" s="59"/>
      <c r="AG470" s="59" t="s">
        <v>1698</v>
      </c>
      <c r="AH470" s="59" t="s">
        <v>1699</v>
      </c>
      <c r="AI470" s="59" t="s">
        <v>149</v>
      </c>
      <c r="AJ470" s="59"/>
      <c r="AK470" s="59"/>
      <c r="AL470" s="59"/>
      <c r="AM470" s="59"/>
      <c r="AN470" s="59"/>
      <c r="AO470" s="59"/>
    </row>
    <row r="471" customFormat="1" ht="62" customHeight="1" spans="1:41">
      <c r="A471" s="30" t="s">
        <v>1589</v>
      </c>
      <c r="B471" s="38" t="s">
        <v>1700</v>
      </c>
      <c r="C471" s="128" t="s">
        <v>1701</v>
      </c>
      <c r="D471" s="31" t="s">
        <v>385</v>
      </c>
      <c r="E471" s="33" t="s">
        <v>399</v>
      </c>
      <c r="F471" s="31" t="s">
        <v>116</v>
      </c>
      <c r="G471" s="31" t="s">
        <v>1592</v>
      </c>
      <c r="H471" s="37" t="s">
        <v>1593</v>
      </c>
      <c r="I471" s="57">
        <v>15829978885</v>
      </c>
      <c r="J471" s="50">
        <f t="shared" ref="J471:J474" si="37">K471</f>
        <v>23.4</v>
      </c>
      <c r="K471" s="78">
        <f t="shared" ref="K471:K474" si="38">L471+M471</f>
        <v>23.4</v>
      </c>
      <c r="L471" s="37">
        <v>23.4</v>
      </c>
      <c r="M471" s="122"/>
      <c r="N471" s="31"/>
      <c r="O471" s="31"/>
      <c r="P471" s="31"/>
      <c r="Q471" s="31"/>
      <c r="R471" s="31"/>
      <c r="S471" s="31"/>
      <c r="T471" s="31"/>
      <c r="U471" s="31"/>
      <c r="V471" s="31"/>
      <c r="W471" s="37"/>
      <c r="X471" s="31" t="s">
        <v>136</v>
      </c>
      <c r="Y471" s="31" t="s">
        <v>118</v>
      </c>
      <c r="Z471" s="31" t="s">
        <v>118</v>
      </c>
      <c r="AA471" s="31" t="s">
        <v>137</v>
      </c>
      <c r="AB471" s="31" t="s">
        <v>137</v>
      </c>
      <c r="AC471" s="31" t="s">
        <v>137</v>
      </c>
      <c r="AD471" s="58">
        <v>21</v>
      </c>
      <c r="AE471" s="37">
        <v>46</v>
      </c>
      <c r="AF471" s="125"/>
      <c r="AG471" s="31" t="s">
        <v>1702</v>
      </c>
      <c r="AH471" s="128" t="s">
        <v>1703</v>
      </c>
      <c r="AI471" s="31"/>
      <c r="AJ471" s="31"/>
      <c r="AK471" s="31"/>
      <c r="AL471" s="31"/>
      <c r="AM471" s="31"/>
      <c r="AN471" s="31"/>
      <c r="AO471" s="31"/>
    </row>
    <row r="472" customFormat="1" ht="65" customHeight="1" spans="1:41">
      <c r="A472" s="30" t="s">
        <v>1589</v>
      </c>
      <c r="B472" s="38" t="s">
        <v>1704</v>
      </c>
      <c r="C472" s="128" t="s">
        <v>1705</v>
      </c>
      <c r="D472" s="31" t="s">
        <v>143</v>
      </c>
      <c r="E472" s="33" t="s">
        <v>168</v>
      </c>
      <c r="F472" s="31" t="s">
        <v>116</v>
      </c>
      <c r="G472" s="31" t="s">
        <v>1592</v>
      </c>
      <c r="H472" s="37" t="s">
        <v>1593</v>
      </c>
      <c r="I472" s="57">
        <v>15829978885</v>
      </c>
      <c r="J472" s="50">
        <f t="shared" si="37"/>
        <v>31.6</v>
      </c>
      <c r="K472" s="78">
        <f t="shared" si="38"/>
        <v>31.6</v>
      </c>
      <c r="L472" s="37">
        <v>31.6</v>
      </c>
      <c r="M472" s="122"/>
      <c r="N472" s="35"/>
      <c r="O472" s="35"/>
      <c r="P472" s="35"/>
      <c r="Q472" s="35"/>
      <c r="R472" s="35"/>
      <c r="S472" s="35"/>
      <c r="T472" s="35"/>
      <c r="U472" s="35"/>
      <c r="V472" s="35"/>
      <c r="W472" s="37"/>
      <c r="X472" s="31" t="s">
        <v>136</v>
      </c>
      <c r="Y472" s="31" t="s">
        <v>118</v>
      </c>
      <c r="Z472" s="31" t="s">
        <v>118</v>
      </c>
      <c r="AA472" s="31" t="s">
        <v>137</v>
      </c>
      <c r="AB472" s="31" t="s">
        <v>137</v>
      </c>
      <c r="AC472" s="31" t="s">
        <v>137</v>
      </c>
      <c r="AD472" s="55">
        <v>21</v>
      </c>
      <c r="AE472" s="37">
        <v>59</v>
      </c>
      <c r="AF472" s="125"/>
      <c r="AG472" s="31" t="s">
        <v>1702</v>
      </c>
      <c r="AH472" s="128" t="s">
        <v>1706</v>
      </c>
      <c r="AI472" s="36"/>
      <c r="AJ472" s="35"/>
      <c r="AK472" s="35"/>
      <c r="AL472" s="35"/>
      <c r="AM472" s="35"/>
      <c r="AN472" s="35"/>
      <c r="AO472" s="35"/>
    </row>
    <row r="473" customFormat="1" ht="71.25" spans="1:41">
      <c r="A473" s="30" t="s">
        <v>1589</v>
      </c>
      <c r="B473" s="38" t="s">
        <v>1707</v>
      </c>
      <c r="C473" s="128" t="s">
        <v>1708</v>
      </c>
      <c r="D473" s="31" t="s">
        <v>143</v>
      </c>
      <c r="E473" s="33" t="s">
        <v>160</v>
      </c>
      <c r="F473" s="31" t="s">
        <v>116</v>
      </c>
      <c r="G473" s="31" t="s">
        <v>1592</v>
      </c>
      <c r="H473" s="37" t="s">
        <v>1593</v>
      </c>
      <c r="I473" s="57">
        <v>15829978885</v>
      </c>
      <c r="J473" s="50">
        <f t="shared" si="37"/>
        <v>32.3</v>
      </c>
      <c r="K473" s="78">
        <f t="shared" si="38"/>
        <v>32.3</v>
      </c>
      <c r="L473" s="37">
        <v>32.3</v>
      </c>
      <c r="M473" s="122"/>
      <c r="N473" s="31"/>
      <c r="O473" s="31"/>
      <c r="P473" s="31"/>
      <c r="Q473" s="31"/>
      <c r="R473" s="31"/>
      <c r="S473" s="31"/>
      <c r="T473" s="31"/>
      <c r="U473" s="31"/>
      <c r="V473" s="31"/>
      <c r="W473" s="37"/>
      <c r="X473" s="31" t="s">
        <v>136</v>
      </c>
      <c r="Y473" s="31" t="s">
        <v>118</v>
      </c>
      <c r="Z473" s="31" t="s">
        <v>118</v>
      </c>
      <c r="AA473" s="31" t="s">
        <v>137</v>
      </c>
      <c r="AB473" s="31" t="s">
        <v>137</v>
      </c>
      <c r="AC473" s="31" t="s">
        <v>137</v>
      </c>
      <c r="AD473" s="55">
        <v>12</v>
      </c>
      <c r="AE473" s="37">
        <v>31</v>
      </c>
      <c r="AF473" s="125"/>
      <c r="AG473" s="31" t="s">
        <v>1702</v>
      </c>
      <c r="AH473" s="128" t="s">
        <v>1709</v>
      </c>
      <c r="AI473" s="36"/>
      <c r="AJ473" s="31"/>
      <c r="AK473" s="31"/>
      <c r="AL473" s="31"/>
      <c r="AM473" s="31"/>
      <c r="AN473" s="31"/>
      <c r="AO473" s="31"/>
    </row>
    <row r="474" customFormat="1" ht="64" customHeight="1" spans="1:41">
      <c r="A474" s="30" t="s">
        <v>1589</v>
      </c>
      <c r="B474" s="38" t="s">
        <v>1710</v>
      </c>
      <c r="C474" s="128" t="s">
        <v>1708</v>
      </c>
      <c r="D474" s="31" t="s">
        <v>436</v>
      </c>
      <c r="E474" s="33" t="s">
        <v>437</v>
      </c>
      <c r="F474" s="31" t="s">
        <v>116</v>
      </c>
      <c r="G474" s="31" t="s">
        <v>1592</v>
      </c>
      <c r="H474" s="37" t="s">
        <v>1593</v>
      </c>
      <c r="I474" s="57">
        <v>15829978885</v>
      </c>
      <c r="J474" s="50">
        <f t="shared" si="37"/>
        <v>26</v>
      </c>
      <c r="K474" s="78">
        <f t="shared" si="38"/>
        <v>26</v>
      </c>
      <c r="L474" s="37">
        <v>26</v>
      </c>
      <c r="M474" s="122"/>
      <c r="N474" s="31"/>
      <c r="O474" s="31"/>
      <c r="P474" s="31"/>
      <c r="Q474" s="31"/>
      <c r="R474" s="31"/>
      <c r="S474" s="31"/>
      <c r="T474" s="31"/>
      <c r="U474" s="31"/>
      <c r="V474" s="31"/>
      <c r="W474" s="37"/>
      <c r="X474" s="31" t="s">
        <v>136</v>
      </c>
      <c r="Y474" s="31" t="s">
        <v>118</v>
      </c>
      <c r="Z474" s="31" t="s">
        <v>118</v>
      </c>
      <c r="AA474" s="31" t="s">
        <v>137</v>
      </c>
      <c r="AB474" s="31" t="s">
        <v>137</v>
      </c>
      <c r="AC474" s="31" t="s">
        <v>137</v>
      </c>
      <c r="AD474" s="55"/>
      <c r="AE474" s="37">
        <v>12</v>
      </c>
      <c r="AF474" s="125"/>
      <c r="AG474" s="31" t="s">
        <v>1702</v>
      </c>
      <c r="AH474" s="128" t="s">
        <v>1711</v>
      </c>
      <c r="AI474" s="36"/>
      <c r="AJ474" s="31"/>
      <c r="AK474" s="31"/>
      <c r="AL474" s="31"/>
      <c r="AM474" s="31"/>
      <c r="AN474" s="31"/>
      <c r="AO474" s="31"/>
    </row>
    <row r="475" s="3" customFormat="1" ht="76" customHeight="1" spans="1:41">
      <c r="A475" s="30" t="s">
        <v>1712</v>
      </c>
      <c r="B475" s="30" t="s">
        <v>1713</v>
      </c>
      <c r="C475" s="30" t="s">
        <v>1714</v>
      </c>
      <c r="D475" s="30" t="s">
        <v>143</v>
      </c>
      <c r="E475" s="30" t="s">
        <v>152</v>
      </c>
      <c r="F475" s="30">
        <v>2018</v>
      </c>
      <c r="G475" s="30" t="s">
        <v>145</v>
      </c>
      <c r="H475" s="30" t="s">
        <v>153</v>
      </c>
      <c r="I475" s="30">
        <v>15029891067</v>
      </c>
      <c r="J475" s="30">
        <v>26</v>
      </c>
      <c r="K475" s="30">
        <v>26</v>
      </c>
      <c r="L475" s="30">
        <v>26</v>
      </c>
      <c r="M475" s="30"/>
      <c r="N475" s="30"/>
      <c r="O475" s="30"/>
      <c r="P475" s="30"/>
      <c r="Q475" s="30"/>
      <c r="R475" s="30"/>
      <c r="S475" s="30"/>
      <c r="T475" s="30"/>
      <c r="U475" s="30"/>
      <c r="V475" s="30"/>
      <c r="W475" s="30"/>
      <c r="X475" s="30" t="s">
        <v>117</v>
      </c>
      <c r="Y475" s="30" t="s">
        <v>118</v>
      </c>
      <c r="Z475" s="30" t="s">
        <v>118</v>
      </c>
      <c r="AA475" s="30" t="s">
        <v>137</v>
      </c>
      <c r="AB475" s="30" t="s">
        <v>137</v>
      </c>
      <c r="AC475" s="30" t="s">
        <v>137</v>
      </c>
      <c r="AD475" s="30">
        <v>65</v>
      </c>
      <c r="AE475" s="30">
        <v>199</v>
      </c>
      <c r="AF475" s="30">
        <v>199</v>
      </c>
      <c r="AG475" s="30" t="s">
        <v>1642</v>
      </c>
      <c r="AH475" s="30" t="s">
        <v>1715</v>
      </c>
      <c r="AI475" s="30" t="s">
        <v>170</v>
      </c>
      <c r="AJ475" s="30"/>
      <c r="AK475" s="30" t="s">
        <v>118</v>
      </c>
      <c r="AL475" s="30" t="s">
        <v>145</v>
      </c>
      <c r="AM475" s="30"/>
      <c r="AN475" s="30"/>
      <c r="AO475" s="30"/>
    </row>
    <row r="476" s="3" customFormat="1" ht="76" customHeight="1" spans="1:41">
      <c r="A476" s="30" t="s">
        <v>1712</v>
      </c>
      <c r="B476" s="30" t="s">
        <v>1716</v>
      </c>
      <c r="C476" s="30" t="s">
        <v>1717</v>
      </c>
      <c r="D476" s="30" t="s">
        <v>143</v>
      </c>
      <c r="E476" s="30" t="s">
        <v>144</v>
      </c>
      <c r="F476" s="30">
        <v>2018</v>
      </c>
      <c r="G476" s="30" t="s">
        <v>145</v>
      </c>
      <c r="H476" s="30" t="s">
        <v>146</v>
      </c>
      <c r="I476" s="30">
        <v>15353246659</v>
      </c>
      <c r="J476" s="30">
        <v>6</v>
      </c>
      <c r="K476" s="30">
        <v>6</v>
      </c>
      <c r="L476" s="30"/>
      <c r="M476" s="30">
        <v>6</v>
      </c>
      <c r="N476" s="30"/>
      <c r="O476" s="30"/>
      <c r="P476" s="30"/>
      <c r="Q476" s="30"/>
      <c r="R476" s="30"/>
      <c r="S476" s="30"/>
      <c r="T476" s="30"/>
      <c r="U476" s="30"/>
      <c r="V476" s="30"/>
      <c r="W476" s="30"/>
      <c r="X476" s="30" t="s">
        <v>136</v>
      </c>
      <c r="Y476" s="30" t="s">
        <v>118</v>
      </c>
      <c r="Z476" s="30" t="s">
        <v>137</v>
      </c>
      <c r="AA476" s="30" t="s">
        <v>137</v>
      </c>
      <c r="AB476" s="30" t="s">
        <v>137</v>
      </c>
      <c r="AC476" s="30" t="s">
        <v>137</v>
      </c>
      <c r="AD476" s="30">
        <v>98</v>
      </c>
      <c r="AE476" s="30">
        <v>344</v>
      </c>
      <c r="AF476" s="30">
        <v>344</v>
      </c>
      <c r="AG476" s="30" t="s">
        <v>1718</v>
      </c>
      <c r="AH476" s="30" t="s">
        <v>1719</v>
      </c>
      <c r="AI476" s="30" t="s">
        <v>149</v>
      </c>
      <c r="AJ476" s="30"/>
      <c r="AK476" s="30" t="s">
        <v>118</v>
      </c>
      <c r="AL476" s="30" t="s">
        <v>145</v>
      </c>
      <c r="AM476" s="30"/>
      <c r="AN476" s="30"/>
      <c r="AO476" s="30"/>
    </row>
    <row r="477" s="3" customFormat="1" ht="76" customHeight="1" spans="1:41">
      <c r="A477" s="30" t="s">
        <v>1712</v>
      </c>
      <c r="B477" s="30" t="s">
        <v>1696</v>
      </c>
      <c r="C477" s="30" t="s">
        <v>1697</v>
      </c>
      <c r="D477" s="30" t="s">
        <v>385</v>
      </c>
      <c r="E477" s="30" t="s">
        <v>399</v>
      </c>
      <c r="F477" s="30" t="s">
        <v>116</v>
      </c>
      <c r="G477" s="30" t="s">
        <v>145</v>
      </c>
      <c r="H477" s="30" t="s">
        <v>400</v>
      </c>
      <c r="I477" s="30">
        <v>15991876111</v>
      </c>
      <c r="J477" s="30">
        <v>80</v>
      </c>
      <c r="K477" s="30">
        <v>80</v>
      </c>
      <c r="L477" s="30"/>
      <c r="M477" s="30">
        <v>80</v>
      </c>
      <c r="N477" s="30"/>
      <c r="O477" s="30"/>
      <c r="P477" s="30"/>
      <c r="Q477" s="30"/>
      <c r="R477" s="30"/>
      <c r="S477" s="30"/>
      <c r="T477" s="30"/>
      <c r="U477" s="30"/>
      <c r="V477" s="30"/>
      <c r="W477" s="30"/>
      <c r="X477" s="30" t="s">
        <v>117</v>
      </c>
      <c r="Y477" s="30" t="s">
        <v>118</v>
      </c>
      <c r="Z477" s="30" t="s">
        <v>118</v>
      </c>
      <c r="AA477" s="30" t="s">
        <v>137</v>
      </c>
      <c r="AB477" s="30" t="s">
        <v>137</v>
      </c>
      <c r="AC477" s="30" t="s">
        <v>137</v>
      </c>
      <c r="AD477" s="30">
        <v>20</v>
      </c>
      <c r="AE477" s="30"/>
      <c r="AF477" s="30"/>
      <c r="AG477" s="30" t="s">
        <v>1698</v>
      </c>
      <c r="AH477" s="30" t="s">
        <v>1699</v>
      </c>
      <c r="AI477" s="30" t="s">
        <v>149</v>
      </c>
      <c r="AJ477" s="30"/>
      <c r="AK477" s="30"/>
      <c r="AL477" s="30"/>
      <c r="AM477" s="30"/>
      <c r="AN477" s="30"/>
      <c r="AO477" s="30"/>
    </row>
    <row r="478" s="3" customFormat="1" ht="76" customHeight="1" spans="1:41">
      <c r="A478" s="30" t="s">
        <v>1712</v>
      </c>
      <c r="B478" s="30" t="s">
        <v>1720</v>
      </c>
      <c r="C478" s="30" t="s">
        <v>1721</v>
      </c>
      <c r="D478" s="30" t="s">
        <v>707</v>
      </c>
      <c r="E478" s="30" t="s">
        <v>703</v>
      </c>
      <c r="F478" s="30" t="s">
        <v>116</v>
      </c>
      <c r="G478" s="30" t="s">
        <v>145</v>
      </c>
      <c r="H478" s="30" t="s">
        <v>746</v>
      </c>
      <c r="I478" s="30">
        <v>15891379950</v>
      </c>
      <c r="J478" s="30">
        <v>55</v>
      </c>
      <c r="K478" s="30">
        <v>55</v>
      </c>
      <c r="L478" s="30">
        <v>55</v>
      </c>
      <c r="M478" s="30"/>
      <c r="N478" s="30"/>
      <c r="O478" s="30"/>
      <c r="P478" s="30"/>
      <c r="Q478" s="30"/>
      <c r="R478" s="30"/>
      <c r="S478" s="30"/>
      <c r="T478" s="30"/>
      <c r="U478" s="30"/>
      <c r="V478" s="30"/>
      <c r="W478" s="30"/>
      <c r="X478" s="30" t="s">
        <v>117</v>
      </c>
      <c r="Y478" s="30" t="s">
        <v>118</v>
      </c>
      <c r="Z478" s="30" t="s">
        <v>137</v>
      </c>
      <c r="AA478" s="30" t="s">
        <v>118</v>
      </c>
      <c r="AB478" s="30" t="s">
        <v>118</v>
      </c>
      <c r="AC478" s="30" t="s">
        <v>137</v>
      </c>
      <c r="AD478" s="30">
        <v>20</v>
      </c>
      <c r="AE478" s="30">
        <v>68</v>
      </c>
      <c r="AF478" s="30">
        <v>68</v>
      </c>
      <c r="AG478" s="30" t="s">
        <v>1722</v>
      </c>
      <c r="AH478" s="30" t="s">
        <v>1723</v>
      </c>
      <c r="AI478" s="30" t="s">
        <v>751</v>
      </c>
      <c r="AJ478" s="30"/>
      <c r="AK478" s="30"/>
      <c r="AL478" s="30"/>
      <c r="AM478" s="30"/>
      <c r="AN478" s="30"/>
      <c r="AO478" s="30"/>
    </row>
    <row r="479" s="3" customFormat="1" ht="76" customHeight="1" spans="1:41">
      <c r="A479" s="30" t="s">
        <v>1712</v>
      </c>
      <c r="B479" s="30" t="s">
        <v>1724</v>
      </c>
      <c r="C479" s="30" t="s">
        <v>1725</v>
      </c>
      <c r="D479" s="30" t="s">
        <v>707</v>
      </c>
      <c r="E479" s="30" t="s">
        <v>740</v>
      </c>
      <c r="F479" s="30" t="s">
        <v>116</v>
      </c>
      <c r="G479" s="30" t="s">
        <v>145</v>
      </c>
      <c r="H479" s="30" t="s">
        <v>741</v>
      </c>
      <c r="I479" s="30">
        <v>18329449888</v>
      </c>
      <c r="J479" s="30">
        <v>35</v>
      </c>
      <c r="K479" s="30">
        <v>35</v>
      </c>
      <c r="L479" s="30">
        <v>35</v>
      </c>
      <c r="M479" s="30"/>
      <c r="N479" s="30"/>
      <c r="O479" s="30"/>
      <c r="P479" s="30"/>
      <c r="Q479" s="30"/>
      <c r="R479" s="30"/>
      <c r="S479" s="30"/>
      <c r="T479" s="30"/>
      <c r="U479" s="30"/>
      <c r="V479" s="30"/>
      <c r="W479" s="30"/>
      <c r="X479" s="30" t="s">
        <v>117</v>
      </c>
      <c r="Y479" s="30" t="s">
        <v>118</v>
      </c>
      <c r="Z479" s="30" t="s">
        <v>137</v>
      </c>
      <c r="AA479" s="30" t="s">
        <v>118</v>
      </c>
      <c r="AB479" s="30" t="s">
        <v>118</v>
      </c>
      <c r="AC479" s="30" t="s">
        <v>137</v>
      </c>
      <c r="AD479" s="30">
        <v>20</v>
      </c>
      <c r="AE479" s="30">
        <v>59</v>
      </c>
      <c r="AF479" s="30">
        <v>59</v>
      </c>
      <c r="AG479" s="30" t="s">
        <v>505</v>
      </c>
      <c r="AH479" s="30" t="s">
        <v>1726</v>
      </c>
      <c r="AI479" s="30" t="s">
        <v>751</v>
      </c>
      <c r="AJ479" s="30"/>
      <c r="AK479" s="30"/>
      <c r="AL479" s="30"/>
      <c r="AM479" s="30"/>
      <c r="AN479" s="30"/>
      <c r="AO479" s="30"/>
    </row>
    <row r="480" s="3" customFormat="1" ht="76" customHeight="1" spans="1:41">
      <c r="A480" s="30" t="s">
        <v>1712</v>
      </c>
      <c r="B480" s="30" t="s">
        <v>1727</v>
      </c>
      <c r="C480" s="30" t="s">
        <v>1728</v>
      </c>
      <c r="D480" s="30" t="s">
        <v>707</v>
      </c>
      <c r="E480" s="30" t="s">
        <v>703</v>
      </c>
      <c r="F480" s="30" t="s">
        <v>116</v>
      </c>
      <c r="G480" s="30" t="s">
        <v>145</v>
      </c>
      <c r="H480" s="30" t="s">
        <v>746</v>
      </c>
      <c r="I480" s="30">
        <v>15891379950</v>
      </c>
      <c r="J480" s="30">
        <v>38.5</v>
      </c>
      <c r="K480" s="30">
        <v>38.5</v>
      </c>
      <c r="L480" s="30">
        <v>38.5</v>
      </c>
      <c r="M480" s="30"/>
      <c r="N480" s="30"/>
      <c r="O480" s="30"/>
      <c r="P480" s="30"/>
      <c r="Q480" s="30"/>
      <c r="R480" s="30"/>
      <c r="S480" s="30"/>
      <c r="T480" s="30"/>
      <c r="U480" s="30"/>
      <c r="V480" s="30"/>
      <c r="W480" s="30"/>
      <c r="X480" s="30" t="s">
        <v>117</v>
      </c>
      <c r="Y480" s="30" t="s">
        <v>118</v>
      </c>
      <c r="Z480" s="30" t="s">
        <v>137</v>
      </c>
      <c r="AA480" s="30" t="s">
        <v>118</v>
      </c>
      <c r="AB480" s="30" t="s">
        <v>118</v>
      </c>
      <c r="AC480" s="30" t="s">
        <v>137</v>
      </c>
      <c r="AD480" s="30">
        <v>84</v>
      </c>
      <c r="AE480" s="30">
        <v>153</v>
      </c>
      <c r="AF480" s="30">
        <v>153</v>
      </c>
      <c r="AG480" s="30" t="s">
        <v>505</v>
      </c>
      <c r="AH480" s="30" t="s">
        <v>1726</v>
      </c>
      <c r="AI480" s="30" t="s">
        <v>751</v>
      </c>
      <c r="AJ480" s="30"/>
      <c r="AK480" s="30"/>
      <c r="AL480" s="30"/>
      <c r="AM480" s="30"/>
      <c r="AN480" s="30"/>
      <c r="AO480" s="30"/>
    </row>
    <row r="481" s="3" customFormat="1" ht="76" customHeight="1" spans="1:41">
      <c r="A481" s="30" t="s">
        <v>1712</v>
      </c>
      <c r="B481" s="30" t="s">
        <v>1729</v>
      </c>
      <c r="C481" s="30" t="s">
        <v>1730</v>
      </c>
      <c r="D481" s="30" t="s">
        <v>787</v>
      </c>
      <c r="E481" s="30" t="s">
        <v>1020</v>
      </c>
      <c r="F481" s="30">
        <v>2018</v>
      </c>
      <c r="G481" s="30" t="s">
        <v>222</v>
      </c>
      <c r="H481" s="30" t="s">
        <v>1207</v>
      </c>
      <c r="I481" s="30">
        <v>4488639</v>
      </c>
      <c r="J481" s="30">
        <v>50</v>
      </c>
      <c r="K481" s="30">
        <v>50</v>
      </c>
      <c r="L481" s="30">
        <v>50</v>
      </c>
      <c r="M481" s="30"/>
      <c r="N481" s="30"/>
      <c r="O481" s="30"/>
      <c r="P481" s="30"/>
      <c r="Q481" s="30"/>
      <c r="R481" s="30"/>
      <c r="S481" s="30"/>
      <c r="T481" s="30"/>
      <c r="U481" s="30"/>
      <c r="V481" s="30"/>
      <c r="W481" s="30"/>
      <c r="X481" s="30" t="s">
        <v>136</v>
      </c>
      <c r="Y481" s="30" t="s">
        <v>118</v>
      </c>
      <c r="Z481" s="30" t="s">
        <v>137</v>
      </c>
      <c r="AA481" s="30" t="s">
        <v>137</v>
      </c>
      <c r="AB481" s="30" t="s">
        <v>137</v>
      </c>
      <c r="AC481" s="30" t="s">
        <v>137</v>
      </c>
      <c r="AD481" s="30">
        <v>50</v>
      </c>
      <c r="AE481" s="30">
        <v>168</v>
      </c>
      <c r="AF481" s="30">
        <v>1500</v>
      </c>
      <c r="AG481" s="30" t="s">
        <v>1731</v>
      </c>
      <c r="AH481" s="30" t="s">
        <v>1732</v>
      </c>
      <c r="AI481" s="30" t="s">
        <v>296</v>
      </c>
      <c r="AJ481" s="30"/>
      <c r="AK481" s="30"/>
      <c r="AL481" s="30"/>
      <c r="AM481" s="30"/>
      <c r="AN481" s="30"/>
      <c r="AO481" s="30"/>
    </row>
    <row r="482" s="3" customFormat="1" ht="76" customHeight="1" spans="1:41">
      <c r="A482" s="30" t="s">
        <v>1712</v>
      </c>
      <c r="B482" s="30" t="s">
        <v>1733</v>
      </c>
      <c r="C482" s="30" t="s">
        <v>1734</v>
      </c>
      <c r="D482" s="30" t="s">
        <v>787</v>
      </c>
      <c r="E482" s="30" t="s">
        <v>788</v>
      </c>
      <c r="F482" s="30">
        <v>2018</v>
      </c>
      <c r="G482" s="30" t="s">
        <v>222</v>
      </c>
      <c r="H482" s="30" t="s">
        <v>1351</v>
      </c>
      <c r="I482" s="30">
        <v>4323370</v>
      </c>
      <c r="J482" s="30">
        <v>38.1</v>
      </c>
      <c r="K482" s="30">
        <v>38.1</v>
      </c>
      <c r="L482" s="30">
        <v>38.1</v>
      </c>
      <c r="M482" s="30"/>
      <c r="N482" s="30"/>
      <c r="O482" s="30"/>
      <c r="P482" s="30"/>
      <c r="Q482" s="30"/>
      <c r="R482" s="30"/>
      <c r="S482" s="30"/>
      <c r="T482" s="30"/>
      <c r="U482" s="30"/>
      <c r="V482" s="30"/>
      <c r="W482" s="30"/>
      <c r="X482" s="30" t="s">
        <v>136</v>
      </c>
      <c r="Y482" s="30" t="s">
        <v>118</v>
      </c>
      <c r="Z482" s="30" t="s">
        <v>118</v>
      </c>
      <c r="AA482" s="30" t="s">
        <v>137</v>
      </c>
      <c r="AB482" s="30" t="s">
        <v>137</v>
      </c>
      <c r="AC482" s="30" t="s">
        <v>137</v>
      </c>
      <c r="AD482" s="30">
        <v>13</v>
      </c>
      <c r="AE482" s="30">
        <v>59</v>
      </c>
      <c r="AF482" s="30">
        <v>600</v>
      </c>
      <c r="AG482" s="30" t="s">
        <v>1731</v>
      </c>
      <c r="AH482" s="30" t="s">
        <v>1735</v>
      </c>
      <c r="AI482" s="30" t="s">
        <v>296</v>
      </c>
      <c r="AJ482" s="30"/>
      <c r="AK482" s="30"/>
      <c r="AL482" s="30"/>
      <c r="AM482" s="30"/>
      <c r="AN482" s="30"/>
      <c r="AO482" s="30"/>
    </row>
    <row r="483" ht="35.1" customHeight="1" spans="1:41">
      <c r="A483" s="29" t="s">
        <v>83</v>
      </c>
      <c r="B483" s="29" t="s">
        <v>7</v>
      </c>
      <c r="C483" s="29"/>
      <c r="D483" s="29"/>
      <c r="E483" s="29"/>
      <c r="F483" s="29"/>
      <c r="G483" s="29"/>
      <c r="H483" s="29"/>
      <c r="I483" s="80"/>
      <c r="J483" s="29">
        <f>J484+J488+J489+J490</f>
        <v>311</v>
      </c>
      <c r="K483" s="29">
        <f t="shared" ref="K483:W483" si="39">K484+K488+K489+K490</f>
        <v>0</v>
      </c>
      <c r="L483" s="29">
        <f t="shared" si="39"/>
        <v>0</v>
      </c>
      <c r="M483" s="29">
        <f t="shared" si="39"/>
        <v>0</v>
      </c>
      <c r="N483" s="29">
        <f t="shared" si="39"/>
        <v>0</v>
      </c>
      <c r="O483" s="29">
        <f t="shared" si="39"/>
        <v>0</v>
      </c>
      <c r="P483" s="29">
        <f t="shared" si="39"/>
        <v>311</v>
      </c>
      <c r="Q483" s="29">
        <f t="shared" si="39"/>
        <v>0</v>
      </c>
      <c r="R483" s="29">
        <f t="shared" si="39"/>
        <v>0</v>
      </c>
      <c r="S483" s="29">
        <f t="shared" si="39"/>
        <v>0</v>
      </c>
      <c r="T483" s="29">
        <f t="shared" si="39"/>
        <v>0</v>
      </c>
      <c r="U483" s="29">
        <f t="shared" si="39"/>
        <v>0</v>
      </c>
      <c r="V483" s="29">
        <f t="shared" si="39"/>
        <v>0</v>
      </c>
      <c r="W483" s="29">
        <f t="shared" si="39"/>
        <v>0</v>
      </c>
      <c r="X483" s="29"/>
      <c r="Y483" s="29"/>
      <c r="Z483" s="29"/>
      <c r="AA483" s="29"/>
      <c r="AB483" s="29"/>
      <c r="AC483" s="29"/>
      <c r="AD483" s="29"/>
      <c r="AE483" s="29"/>
      <c r="AF483" s="29"/>
      <c r="AG483" s="29"/>
      <c r="AH483" s="29"/>
      <c r="AI483" s="29"/>
      <c r="AJ483" s="29"/>
      <c r="AK483" s="29"/>
      <c r="AL483" s="29"/>
      <c r="AM483" s="29"/>
      <c r="AN483" s="29"/>
      <c r="AO483" s="29"/>
    </row>
    <row r="484" s="19" customFormat="1" ht="35.1" customHeight="1" spans="1:41">
      <c r="A484" s="30" t="s">
        <v>84</v>
      </c>
      <c r="B484" s="31"/>
      <c r="C484" s="31"/>
      <c r="D484" s="31"/>
      <c r="E484" s="31"/>
      <c r="F484" s="31"/>
      <c r="G484" s="31"/>
      <c r="H484" s="31"/>
      <c r="I484" s="31"/>
      <c r="J484" s="31">
        <f>SUM(J485:J487)</f>
        <v>176</v>
      </c>
      <c r="K484" s="31"/>
      <c r="L484" s="31"/>
      <c r="M484" s="31"/>
      <c r="N484" s="31"/>
      <c r="O484" s="31"/>
      <c r="P484" s="31">
        <f>SUM(P485:P487)</f>
        <v>176</v>
      </c>
      <c r="Q484" s="31"/>
      <c r="R484" s="31"/>
      <c r="S484" s="31"/>
      <c r="T484" s="31"/>
      <c r="U484" s="31"/>
      <c r="V484" s="31"/>
      <c r="W484" s="31"/>
      <c r="X484" s="31"/>
      <c r="Y484" s="31"/>
      <c r="Z484" s="31"/>
      <c r="AA484" s="31"/>
      <c r="AB484" s="31"/>
      <c r="AC484" s="31"/>
      <c r="AD484" s="31">
        <f t="shared" ref="AD484:AF484" si="40">SUM(AD485:AD487)</f>
        <v>39</v>
      </c>
      <c r="AE484" s="31">
        <f t="shared" si="40"/>
        <v>42</v>
      </c>
      <c r="AF484" s="31">
        <f t="shared" si="40"/>
        <v>469</v>
      </c>
      <c r="AG484" s="31"/>
      <c r="AH484" s="31"/>
      <c r="AI484" s="31"/>
      <c r="AJ484" s="31"/>
      <c r="AK484" s="31"/>
      <c r="AL484" s="31"/>
      <c r="AM484" s="31"/>
      <c r="AN484" s="31"/>
      <c r="AO484" s="31"/>
    </row>
    <row r="485" s="19" customFormat="1" ht="65" customHeight="1" spans="1:41">
      <c r="A485" s="30"/>
      <c r="B485" s="130" t="s">
        <v>1736</v>
      </c>
      <c r="C485" s="31" t="s">
        <v>1737</v>
      </c>
      <c r="D485" s="31" t="s">
        <v>355</v>
      </c>
      <c r="E485" s="31" t="s">
        <v>1738</v>
      </c>
      <c r="F485" s="31" t="s">
        <v>116</v>
      </c>
      <c r="G485" s="31" t="s">
        <v>1739</v>
      </c>
      <c r="H485" s="31" t="s">
        <v>1740</v>
      </c>
      <c r="I485" s="30" t="s">
        <v>1741</v>
      </c>
      <c r="J485" s="31">
        <f t="shared" ref="J485:J487" si="41">SUM(P485)</f>
        <v>28</v>
      </c>
      <c r="K485" s="31"/>
      <c r="L485" s="31"/>
      <c r="M485" s="31"/>
      <c r="N485" s="31"/>
      <c r="O485" s="31"/>
      <c r="P485" s="31">
        <v>28</v>
      </c>
      <c r="Q485" s="31"/>
      <c r="R485" s="31"/>
      <c r="S485" s="31"/>
      <c r="T485" s="31"/>
      <c r="U485" s="31"/>
      <c r="V485" s="31"/>
      <c r="W485" s="31"/>
      <c r="X485" s="31" t="s">
        <v>136</v>
      </c>
      <c r="Y485" s="31" t="s">
        <v>118</v>
      </c>
      <c r="Z485" s="31" t="s">
        <v>118</v>
      </c>
      <c r="AA485" s="31" t="s">
        <v>137</v>
      </c>
      <c r="AB485" s="31" t="s">
        <v>137</v>
      </c>
      <c r="AC485" s="31" t="s">
        <v>137</v>
      </c>
      <c r="AD485" s="31">
        <v>15</v>
      </c>
      <c r="AE485" s="31">
        <v>17</v>
      </c>
      <c r="AF485" s="31">
        <v>181</v>
      </c>
      <c r="AG485" s="31" t="s">
        <v>1742</v>
      </c>
      <c r="AH485" s="31" t="s">
        <v>136</v>
      </c>
      <c r="AI485" s="31"/>
      <c r="AJ485" s="31"/>
      <c r="AK485" s="31"/>
      <c r="AL485" s="31"/>
      <c r="AM485" s="31"/>
      <c r="AN485" s="31"/>
      <c r="AO485" s="31"/>
    </row>
    <row r="486" s="19" customFormat="1" ht="78" customHeight="1" spans="1:41">
      <c r="A486" s="30"/>
      <c r="B486" s="130" t="s">
        <v>1743</v>
      </c>
      <c r="C486" s="31" t="s">
        <v>1744</v>
      </c>
      <c r="D486" s="31" t="s">
        <v>689</v>
      </c>
      <c r="E486" s="31" t="s">
        <v>1745</v>
      </c>
      <c r="F486" s="31" t="s">
        <v>116</v>
      </c>
      <c r="G486" s="31" t="s">
        <v>1739</v>
      </c>
      <c r="H486" s="31" t="s">
        <v>1746</v>
      </c>
      <c r="I486" s="30" t="s">
        <v>1747</v>
      </c>
      <c r="J486" s="31">
        <f t="shared" si="41"/>
        <v>77</v>
      </c>
      <c r="K486" s="31"/>
      <c r="L486" s="31"/>
      <c r="M486" s="31"/>
      <c r="N486" s="31"/>
      <c r="O486" s="31"/>
      <c r="P486" s="31">
        <v>77</v>
      </c>
      <c r="Q486" s="31"/>
      <c r="R486" s="31"/>
      <c r="S486" s="31"/>
      <c r="T486" s="31"/>
      <c r="U486" s="31"/>
      <c r="V486" s="31"/>
      <c r="W486" s="31"/>
      <c r="X486" s="31" t="s">
        <v>136</v>
      </c>
      <c r="Y486" s="31" t="s">
        <v>118</v>
      </c>
      <c r="Z486" s="31" t="s">
        <v>118</v>
      </c>
      <c r="AA486" s="31" t="s">
        <v>137</v>
      </c>
      <c r="AB486" s="31" t="s">
        <v>137</v>
      </c>
      <c r="AC486" s="31" t="s">
        <v>137</v>
      </c>
      <c r="AD486" s="31">
        <v>7</v>
      </c>
      <c r="AE486" s="31">
        <v>7</v>
      </c>
      <c r="AF486" s="31">
        <v>185</v>
      </c>
      <c r="AG486" s="31" t="s">
        <v>1742</v>
      </c>
      <c r="AH486" s="31" t="s">
        <v>136</v>
      </c>
      <c r="AI486" s="31"/>
      <c r="AJ486" s="31"/>
      <c r="AK486" s="31"/>
      <c r="AL486" s="31"/>
      <c r="AM486" s="31"/>
      <c r="AN486" s="31"/>
      <c r="AO486" s="31"/>
    </row>
    <row r="487" s="19" customFormat="1" ht="78" customHeight="1" spans="1:41">
      <c r="A487" s="30"/>
      <c r="B487" s="130" t="s">
        <v>1748</v>
      </c>
      <c r="C487" s="31" t="s">
        <v>1749</v>
      </c>
      <c r="D487" s="31" t="s">
        <v>689</v>
      </c>
      <c r="E487" s="31" t="s">
        <v>1750</v>
      </c>
      <c r="F487" s="31" t="s">
        <v>116</v>
      </c>
      <c r="G487" s="31" t="s">
        <v>1739</v>
      </c>
      <c r="H487" s="31" t="s">
        <v>1746</v>
      </c>
      <c r="I487" s="30" t="s">
        <v>1747</v>
      </c>
      <c r="J487" s="31">
        <f t="shared" si="41"/>
        <v>71</v>
      </c>
      <c r="K487" s="31"/>
      <c r="L487" s="31"/>
      <c r="M487" s="31"/>
      <c r="N487" s="31"/>
      <c r="O487" s="31"/>
      <c r="P487" s="31">
        <v>71</v>
      </c>
      <c r="Q487" s="31"/>
      <c r="R487" s="31"/>
      <c r="S487" s="31"/>
      <c r="T487" s="31"/>
      <c r="U487" s="31"/>
      <c r="V487" s="31"/>
      <c r="W487" s="31"/>
      <c r="X487" s="31" t="s">
        <v>136</v>
      </c>
      <c r="Y487" s="31" t="s">
        <v>118</v>
      </c>
      <c r="Z487" s="31" t="s">
        <v>118</v>
      </c>
      <c r="AA487" s="31" t="s">
        <v>137</v>
      </c>
      <c r="AB487" s="31" t="s">
        <v>137</v>
      </c>
      <c r="AC487" s="31" t="s">
        <v>137</v>
      </c>
      <c r="AD487" s="31">
        <v>17</v>
      </c>
      <c r="AE487" s="31">
        <v>18</v>
      </c>
      <c r="AF487" s="31">
        <v>103</v>
      </c>
      <c r="AG487" s="31" t="s">
        <v>1742</v>
      </c>
      <c r="AH487" s="31" t="s">
        <v>136</v>
      </c>
      <c r="AI487" s="31"/>
      <c r="AJ487" s="31"/>
      <c r="AK487" s="31"/>
      <c r="AL487" s="31"/>
      <c r="AM487" s="31"/>
      <c r="AN487" s="31"/>
      <c r="AO487" s="31"/>
    </row>
    <row r="488" s="3" customFormat="1" ht="75" customHeight="1" spans="1:41">
      <c r="A488" s="30" t="s">
        <v>85</v>
      </c>
      <c r="B488" s="30" t="s">
        <v>1751</v>
      </c>
      <c r="C488" s="31" t="s">
        <v>1752</v>
      </c>
      <c r="D488" s="31" t="s">
        <v>1753</v>
      </c>
      <c r="E488" s="31" t="s">
        <v>1754</v>
      </c>
      <c r="F488" s="31" t="s">
        <v>116</v>
      </c>
      <c r="G488" s="31" t="s">
        <v>1312</v>
      </c>
      <c r="H488" s="31" t="s">
        <v>869</v>
      </c>
      <c r="I488" s="31" t="s">
        <v>1755</v>
      </c>
      <c r="J488" s="31">
        <v>135</v>
      </c>
      <c r="K488" s="31"/>
      <c r="L488" s="31"/>
      <c r="M488" s="31"/>
      <c r="N488" s="31"/>
      <c r="O488" s="31"/>
      <c r="P488" s="31">
        <v>135</v>
      </c>
      <c r="Q488" s="31"/>
      <c r="R488" s="31"/>
      <c r="S488" s="31"/>
      <c r="T488" s="31"/>
      <c r="U488" s="31"/>
      <c r="V488" s="31"/>
      <c r="W488" s="31"/>
      <c r="X488" s="31" t="s">
        <v>117</v>
      </c>
      <c r="Y488" s="31" t="s">
        <v>118</v>
      </c>
      <c r="Z488" s="31" t="s">
        <v>118</v>
      </c>
      <c r="AA488" s="31" t="s">
        <v>137</v>
      </c>
      <c r="AB488" s="31" t="s">
        <v>137</v>
      </c>
      <c r="AC488" s="31" t="s">
        <v>137</v>
      </c>
      <c r="AD488" s="31">
        <v>3535</v>
      </c>
      <c r="AE488" s="31">
        <v>11192</v>
      </c>
      <c r="AF488" s="31">
        <v>29199</v>
      </c>
      <c r="AG488" s="31" t="s">
        <v>1756</v>
      </c>
      <c r="AH488" s="31" t="s">
        <v>1757</v>
      </c>
      <c r="AI488" s="31"/>
      <c r="AJ488" s="31"/>
      <c r="AK488" s="31"/>
      <c r="AL488" s="31"/>
      <c r="AM488" s="31"/>
      <c r="AN488" s="31"/>
      <c r="AO488" s="31"/>
    </row>
    <row r="489" ht="35.1" customHeight="1" spans="1:41">
      <c r="A489" s="30" t="s">
        <v>86</v>
      </c>
      <c r="B489" s="31" t="s">
        <v>119</v>
      </c>
      <c r="C489" s="31"/>
      <c r="D489" s="31"/>
      <c r="E489" s="31"/>
      <c r="F489" s="31"/>
      <c r="G489" s="31"/>
      <c r="H489" s="31"/>
      <c r="I489" s="30"/>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row>
    <row r="490" ht="35.1" customHeight="1" spans="1:41">
      <c r="A490" s="30" t="s">
        <v>87</v>
      </c>
      <c r="B490" s="31" t="s">
        <v>119</v>
      </c>
      <c r="C490" s="31"/>
      <c r="D490" s="31"/>
      <c r="E490" s="31"/>
      <c r="F490" s="31"/>
      <c r="G490" s="31"/>
      <c r="H490" s="31"/>
      <c r="I490" s="30"/>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row>
    <row r="491" ht="35.1" customHeight="1" spans="1:41">
      <c r="A491" s="29" t="s">
        <v>88</v>
      </c>
      <c r="B491" s="29" t="s">
        <v>7</v>
      </c>
      <c r="C491" s="29"/>
      <c r="D491" s="29"/>
      <c r="E491" s="29"/>
      <c r="F491" s="29"/>
      <c r="G491" s="29"/>
      <c r="H491" s="29"/>
      <c r="I491" s="80"/>
      <c r="J491" s="29">
        <f>J492</f>
        <v>96.5</v>
      </c>
      <c r="K491" s="29">
        <f t="shared" ref="K491:W491" si="42">K492</f>
        <v>96.5</v>
      </c>
      <c r="L491" s="29">
        <f t="shared" si="42"/>
        <v>94.5</v>
      </c>
      <c r="M491" s="29">
        <f t="shared" si="42"/>
        <v>2</v>
      </c>
      <c r="N491" s="29">
        <f t="shared" si="42"/>
        <v>0</v>
      </c>
      <c r="O491" s="29">
        <f t="shared" si="42"/>
        <v>0</v>
      </c>
      <c r="P491" s="29">
        <f t="shared" si="42"/>
        <v>0</v>
      </c>
      <c r="Q491" s="29">
        <f t="shared" si="42"/>
        <v>0</v>
      </c>
      <c r="R491" s="29">
        <f t="shared" si="42"/>
        <v>0</v>
      </c>
      <c r="S491" s="29">
        <f t="shared" si="42"/>
        <v>0</v>
      </c>
      <c r="T491" s="29">
        <f t="shared" si="42"/>
        <v>0</v>
      </c>
      <c r="U491" s="29">
        <f t="shared" si="42"/>
        <v>0</v>
      </c>
      <c r="V491" s="29">
        <f t="shared" si="42"/>
        <v>0</v>
      </c>
      <c r="W491" s="29">
        <f t="shared" si="42"/>
        <v>0</v>
      </c>
      <c r="X491" s="29"/>
      <c r="Y491" s="29"/>
      <c r="Z491" s="29"/>
      <c r="AA491" s="29"/>
      <c r="AB491" s="29"/>
      <c r="AC491" s="29"/>
      <c r="AD491" s="29"/>
      <c r="AE491" s="29"/>
      <c r="AF491" s="29"/>
      <c r="AG491" s="29"/>
      <c r="AH491" s="29"/>
      <c r="AI491" s="29"/>
      <c r="AJ491" s="29"/>
      <c r="AK491" s="29"/>
      <c r="AL491" s="29"/>
      <c r="AM491" s="29"/>
      <c r="AN491" s="29"/>
      <c r="AO491" s="29"/>
    </row>
    <row r="492" ht="98" customHeight="1" spans="1:41">
      <c r="A492" s="30"/>
      <c r="B492" s="31" t="s">
        <v>1758</v>
      </c>
      <c r="C492" s="31" t="s">
        <v>1759</v>
      </c>
      <c r="D492" s="31"/>
      <c r="E492" s="31"/>
      <c r="F492" s="31" t="s">
        <v>116</v>
      </c>
      <c r="G492" s="31" t="s">
        <v>1760</v>
      </c>
      <c r="H492" s="31" t="s">
        <v>1351</v>
      </c>
      <c r="I492" s="30" t="s">
        <v>1761</v>
      </c>
      <c r="J492" s="31">
        <v>96.5</v>
      </c>
      <c r="K492" s="31">
        <v>96.5</v>
      </c>
      <c r="L492" s="31">
        <v>94.5</v>
      </c>
      <c r="M492" s="31">
        <v>2</v>
      </c>
      <c r="N492" s="31"/>
      <c r="O492" s="31"/>
      <c r="P492" s="31"/>
      <c r="Q492" s="31"/>
      <c r="R492" s="31"/>
      <c r="S492" s="31"/>
      <c r="T492" s="31"/>
      <c r="U492" s="31"/>
      <c r="V492" s="31"/>
      <c r="W492" s="31"/>
      <c r="X492" s="31"/>
      <c r="Y492" s="31" t="s">
        <v>118</v>
      </c>
      <c r="Z492" s="31" t="s">
        <v>137</v>
      </c>
      <c r="AA492" s="31" t="s">
        <v>137</v>
      </c>
      <c r="AB492" s="31" t="s">
        <v>137</v>
      </c>
      <c r="AC492" s="31" t="s">
        <v>137</v>
      </c>
      <c r="AD492" s="31"/>
      <c r="AE492" s="31"/>
      <c r="AF492" s="31"/>
      <c r="AG492" s="31"/>
      <c r="AH492" s="31"/>
      <c r="AI492" s="53" t="s">
        <v>1762</v>
      </c>
      <c r="AJ492" s="31"/>
      <c r="AK492" s="31"/>
      <c r="AL492" s="31"/>
      <c r="AM492" s="31"/>
      <c r="AN492" s="31"/>
      <c r="AO492" s="31"/>
    </row>
  </sheetData>
  <sheetProtection selectLockedCells="1"/>
  <mergeCells count="31">
    <mergeCell ref="A2:AH2"/>
    <mergeCell ref="D3:E3"/>
    <mergeCell ref="J3:W3"/>
    <mergeCell ref="AL3:AO3"/>
    <mergeCell ref="K4:O4"/>
    <mergeCell ref="P4:W4"/>
    <mergeCell ref="AD276:AE276"/>
    <mergeCell ref="A3:A5"/>
    <mergeCell ref="A295:A307"/>
    <mergeCell ref="A324:A325"/>
    <mergeCell ref="B3:B5"/>
    <mergeCell ref="B213:B216"/>
    <mergeCell ref="C3:C5"/>
    <mergeCell ref="D4:D5"/>
    <mergeCell ref="E4:E5"/>
    <mergeCell ref="F3:F5"/>
    <mergeCell ref="G3:G5"/>
    <mergeCell ref="H3:H5"/>
    <mergeCell ref="I3:I5"/>
    <mergeCell ref="J4:J5"/>
    <mergeCell ref="X3:X5"/>
    <mergeCell ref="Y3:Y5"/>
    <mergeCell ref="Z3:Z5"/>
    <mergeCell ref="AA3:AA5"/>
    <mergeCell ref="AB3:AB5"/>
    <mergeCell ref="AC3:AC5"/>
    <mergeCell ref="AF3:AF5"/>
    <mergeCell ref="AG3:AG5"/>
    <mergeCell ref="AH3:AH5"/>
    <mergeCell ref="AI3:AI5"/>
    <mergeCell ref="AD3:AE4"/>
  </mergeCells>
  <dataValidations count="10">
    <dataValidation type="list" allowBlank="1" showInputMessage="1" showErrorMessage="1" sqref="F42 F43 F44 F45 F47 F48 F50 F51 F52 F53 F54 F55 F56 F57 F58 F59 F60">
      <formula1>$AM$4:$AM$9</formula1>
    </dataValidation>
    <dataValidation type="list" allowBlank="1" showInputMessage="1" showErrorMessage="1" sqref="F227">
      <formula1>$AK$4:$AK$5</formula1>
    </dataValidation>
    <dataValidation type="list" allowBlank="1" showInputMessage="1" showErrorMessage="1" sqref="X2 X9 X10 X11 X12 X13 X14 X15 X16 X17 X18 X19 X20 X21 X22 X23 X24 X25 X26 X27 X28 X29 X30 X31 X32 X33 X34 X35 X36 X37 X38 X39 X40 X41 X42 X43 X44 X45 X46 X47 X48 X49 X50 X51 X52 X53 X60 X67 X68 X69 X70 X71 X72 X73 X74 X77 X78 X79 X80 X81 X82 X83 X84 X85 X86 X107 X134 X135 X136 X137 X138 X139 X158 X159 X160 X161 X162 X181 X190 X191 X192 X200 X207 X208 X209 X213 X214 X218 X219 X220 X221 X241 X242 X260 X261 X265 X266 X267 X272 X273 X276 X277 X278 X279 X280 X281 X282 X283 X284 X285 X286 X287 X288 X289 X290 X291 X293 X294 X311 X319 X320 X321 X323 X324 X325 X331 X336 X337 X338 X352 X353 X354 X363 X368 X369 X370 X373 X374 X444 X447 X448 X449 X450 X451 X452 X453 X454 X456 X462 X463 X464 X465 X466 X467 X470 X474 X475 X476 X477 X481 X482 X483 X488 X6:X8 X54:X59 X61:X66 X75:X76 X87:X88 X108:X120 X121:X133 X163:X168 X169:X172 X173:X177 X178:X180 X182:X184 X185:X186 X187:X189 X193:X199 X201:X204 X205:X206 X210:X212 X215:X217 X243:X259 X274:X275 X295:X299 X300:X307 X308:X309 X312:X318 X326:X330 X332:X335 X339:X340 X341:X349 X350:X351 X355:X359 X360:X361 X364:X365 X366:X367 X371:X372 X375:X390 X391:X437 X438:X439 X440:X441 X442:X443 X445:X446 X457:X461 X468:X469 X471:X473 X478:X480 X485:X487 X489:X1048576">
      <formula1>$AN$4:$AN$5</formula1>
    </dataValidation>
    <dataValidation type="list" allowBlank="1" showInputMessage="1" showErrorMessage="1" sqref="F2 F30 F31 F32 F33 F41 F46 F67 F68 F69 F70 F71 F72 F73 F74 F83 F84 F85 F86 F107 F134 F137 F138 F139 F160 F185 F190 F191 F192 F207 F213 F214 F218 F219 F221 F241 F242 F260 F261 F273 F276 F277 F279 F290 F293 F294 F310 F321 F323 F337 F338 F341 F342 F343 F344 F345 F346 F347 F352 F353 F354 F355 F356 F357 F358 F359 F362 F363 F368 F373 F449 F450 F456 F467 F468 F469 F470 F477 F483 F6:F8 F34:F40 F61:F66 F75:F79 F80:F82 F87:F88 F108:F120 F121:F133 F135:F136 F158:F159 F161:F162 F186:F189 F193:F198 F199:F200 F201:F204 F205:F206 F210:F212 F215:F217 F243:F259 F265:F267 F274:F275 F295:F299 F300:F307 F308:F309 F312:F320 F326:F330 F332:F335 F339:F340 F348:F349 F350:F351 F360:F361 F364:F365 F445:F446 F484:F487 F489:F1048576">
      <formula1>$AM$4:$AM$7</formula1>
    </dataValidation>
    <dataValidation type="list" allowBlank="1" showInputMessage="1" showErrorMessage="1" sqref="Y2:AC2 Y9:Z9 AB9:AC9 Y10:Z10 AB10:AC10 Y11:Z11 AB11:AC11 Y12:Z12 AB12:AC12 Y13:Z13 AB13:AC13 Y14:Z14 AB14:AC14 Y15:Z15 AB15:AC15 Y16 Z16 AA16:AC16 Y17 Z17 AA17:AC17 Y18 Z18 AA18:AC18 Y19:AC19 Y20:AC20 Y21:AC21 Y22:AC22 Y23:AC23 Y24:AC24 Y25 Z25 AA25:AC25 Y26:AC26 Y27:AC27 Y28:AC28 Y29:AC29 Y30 Z30 AA30 AB30 AC30 Y31 Z31 AA31 AB31 AC31 Y32 Z32 AA32 AB32 AC32 Y33 Z33 AA33 AB33 AC33 Y34 Z34 AA34 AB34 AC34 Y35 Z35 AA35 AB35 AC35 Y36 Z36 AA36 AB36 AC36 Y37 Z37 AA37 AB37 AC37 Y38 Z38 AA38 AB38 AC38 Y39 Z39 AA39 AB39 AC39 Y40 Z40 AA40 AB40 AC40 Y41 Z41 AA41 AB41 AC41 Y42:AC42 Y43 Z43 AA43 AB43 AC43 Y44:AC44 Y45:AC45 Y46:AC46 Y47:AC47 Y48:AC48 Y49:AC49 Y50:AC50 Y51:AC51 Y52:AC52 Y53:AC53 Y60 Z60 AA60 AB60 AC60 Y67 Z67 AA67 AB67:AC67 Y68 Z68 AA68 AB68 AC68 Y69 Z69 AA69 AB69 AC69 Y70 Z70 AA70 AB70 AC70 Y71 Z71 AA71 AB71 Y72 Z72 AA72 AB72 Y73 Z73 AA73 AB73 AC73 Y74 Z74 AA74 AB74 AC74 Y75:AC75 Y76:AC76 Y77 Z77 AA77 AB77 AC77 Y78 Z78 AA78 AB78 AC78 Y79 Z79 AA79 AB79 AC79 Y80 Z80 AA80 AB80 AC80 Y81 Z81 AA81 AB81 AC81 Y82 Z82 AA82 AB82 AC82 Y83 Z83 AA83 AB83 AC83 Y84 Z84 AA84 AB84 AC84 Y85 Z85 AA85 AB85 AC85 Y86 Z86 AA86 AB86 AC86 Y87 Z87 AA87 AB87 AC87 Y88 Z88 AA88 AB88 AC88 Y107 Z107 AA107 AB107 AC107 Y134:AC134 Y135:AC135 Y136:AC136 Y137 Z137 AA137 AB137 AC137 Y138 Z138 AA138 AB138 AC138 Y139 Z139 AA139 AB139 AC139 Y158 Z158 AA158 AB158 Y159 Z159 AA159 AB159 Y160 Z160 AA160 AB160 AC160 Y161 Z161 AA161 Y162 Z162 AA162 Y181 Z181 AA181 AB181 AC181 Y190 Z190 AA190 AB190 AC190 Y191 Z191 AA191 AB191 AC191 Y192 Z192 AA192 AB192 AC192 Y200 Z200 AA200 AB200 AC200 Y207 Z207 AA207 AB207 AC207 Y208 Z208 AA208 AB208 AC208 Y209 Z209 AA209 AB209 AC209 Y213:AC213 Y214:AC214 Y218:AC218 Y219:AC219 Y220:AC220 Y221:AC221 Y241 Z241 AA241 AB241 AC241 Y242:AC242 Y260:AC260 Y261:AC261 Y265 AC265 Y266 AC266 Y267 AC267 Y272:AC272 Y273:AC273 Y274:AC274 Y275:AA275 AB275 AC275 Y276 Z276 AA276 AB276 AC276 Y277:AC277 Y278:AC278 Y279 Z279 AA279 AB279 AC279 Y280:AC280 Y281 Z281 AA281 AB281 AC281 Y282 Z282 AA282 AB282 AC282 Y285:AC285 Y286 Z286:AC286 Y287:AC287 Y290:AC290 Y291:AC291 Y293:AC293 Y294:AC294 Y311:AC311 Y319 Z319 AA319:AC319 Y320:AC320 Y321:AC321 Y323:AC323 Y324:AC324 Y325:AC325 Y331:AC331 Y336:AC336 Y337:AC337 Y338:AC338 Y352 Z352 AA352 AB352 AC352 Y353:AC353 Y354:AC354 Y363:AC363 Y368:AC368 Y373:AC373 Y374:AC374 Y444:AC444 Y447:AC447 Y448 Z448 AA448 AB448 AC448 Y449:AC449 Y450:AC450 Y451:AC451 Y452:AC452 Y453:AC453 Y454:Z454 AA454 AB454:AC454 Y456 Z456 AA456 AB456 AC456 Y462 Z462 AA462 AB462 AC462 Y463 Z463 AA463 AB463 AC463 Y464 Z464 AA464:AC464 Y465 Z465 AA465 AB465 AC465 Y466 Z466 AA466 AB466 AC466 Y467:AC467 Y468:AC468 Y469:AC469 Y470:Z470 AA470:AB470 AC470 Y474:AC474 Y475:AC475 Y476:AC476 Y477:Z477 AA477:AB477 AC477 Y481 Z481 AA481:AC481 Y482 Z482 AA482:AC482 Y483:AC483 Y488:AC488 Y54:Y59 Y61:Y66 Y163:Y168 Y169:Y172 Y173:Y177 Y178:Y180 Y182:Y184 Y185:Y186 Y187:Y189 Y193:Y199 Y201:Y204 Y205:Y206 Y295:Y299 Y300:Y307 Y341:Y349 Y355:Y357 Y358:Y359 Y375:Y390 Y391:Y437 Y457:Y461 Y478:Y480 Z54:Z59 Z61:Z66 Z163:Z168 Z169:Z172 Z173:Z177 Z178:Z180 Z182:Z184 Z185:Z186 Z187:Z189 Z193:Z199 Z201:Z204 Z205:Z206 Z295:Z300 Z301:Z307 Z341:Z349 Z355:Z356 Z357:Z359 Z375:Z390 Z391:Z437 Z457:Z461 Z478:Z480 AA9:AA15 AA54:AA59 AA61:AA66 AA163:AA168 AA169:AA172 AA173:AA177 AA178:AA180 AA185:AA186 AA187:AA189 AA193:AA199 AA201:AA204 AA205:AA206 AA295:AA307 AA341:AA349 AA355:AA357 AA358:AA359 AA375:AA390 AA391:AA437 AA457:AA461 AA478:AA480 AB54:AB59 AB61:AB66 AB161:AB162 AB163:AB168 AB169:AB172 AB173:AB177 AB178:AB180 AB185:AB186 AB187:AB189 AB193:AB199 AB201:AB204 AB205:AB206 AB295:AB300 AB301:AB307 AB341:AB349 AB355:AB357 AB358:AB359 AB375:AB390 AB391:AB437 AB457:AB461 AB478:AB480 AC54:AC59 AC61:AC66 AC71:AC72 AC158:AC159 AC161:AC162 AC163:AC168 AC169:AC172 AC173:AC177 AC178:AC180 AC182:AC184 AC185:AC186 AC187:AC189 AC193:AC199 AC201:AC204 AC205:AC206 AC295:AC300 AC301:AC307 AC341:AC349 AC355:AC357 AC358:AC359 AC375:AC390 AC391:AC437 AC457:AC461 AC478:AC480 Y6:AC8 Y210:AC212 Y471:AC473 Y288:AC289 Y308:AC309 Y350:AC351 Y360:AC361 Y364:AC365 Y366:AC367 Y438:AC439 Y440:AC441 Y442:AC443 Y283:AC284 Y339:AC340 Y369:AC370 Y371:AC372 Y445:AC446 Y215:AC217 Y108:AC120 Y121:AC133 AA182:AB184 Z265:AB267 Y243:AC259 Y312:AC318 Y332:AC335 Y326:AC330 AB485:AC487 Y485:AA487 Y489:AC1048576">
      <formula1>$AO$4:$AO$5</formula1>
    </dataValidation>
    <dataValidation type="list" allowBlank="1" showInputMessage="1" showErrorMessage="1" sqref="F89 X89 Y89:AC89 X104 Y104 Z104 AA104 AB104 AC104 Z155 F262 X262 Y262 Z262 AA262 AB262 AC262 X310 Y310 Z310:AA310 AB310:AC310 F455 X455 Y455 Z455 AA455:AC455 F90:F102 F103:F106 X90:X103 Y90:Y103 Z90:Z94 Z95:Z96 Z97:Z103 Z156:Z157 AA90:AA103 AB90:AB103 AC90:AC103 X105:AC106">
      <formula1>#REF!</formula1>
    </dataValidation>
    <dataValidation type="list" allowBlank="1" showInputMessage="1" showErrorMessage="1" sqref="E228 F292 F222:F223 F225:F226 F229:F240 F268:F271">
      <formula1>$AK$4:$AK$7</formula1>
    </dataValidation>
    <dataValidation type="list" allowBlank="1" showInputMessage="1" showErrorMessage="1" sqref="F281 F282 F283 F284 F285 F286 Y292:AC292 F324 F325 F331 F336 F374 F369:F370 F375:F390 F391:F437 Y268:AC271 Y222:AC240">
      <formula1>$AM$4:$AM$5</formula1>
    </dataValidation>
    <dataValidation type="list" allowBlank="1" showInputMessage="1" showErrorMessage="1" sqref="F287 F288 F289 F291 F311 F444 F447 F448 F452 F453 F454 F464 F465 F466 F474 F481 F482 F488 F366:F367 F371:F372 F438:F439 F440:F441 F442:F443 F457:F461 F471:F473">
      <formula1>$AM$4:$AM$6</formula1>
    </dataValidation>
    <dataValidation type="list" allowBlank="1" showInputMessage="1" showErrorMessage="1" sqref="X292 V225:V226 X222:X240 X268:X271">
      <formula1>$AL$4:$AL$5</formula1>
    </dataValidation>
  </dataValidations>
  <printOptions horizontalCentered="1"/>
  <pageMargins left="0.432638888888889" right="0.550694444444444" top="0.786805555555556" bottom="0.786805555555556" header="0.511805555555556" footer="0.511805555555556"/>
  <pageSetup paperSize="8" scale="55" fitToHeight="0" orientation="landscape" useFirstPageNumber="1" horizontalDpi="600"/>
  <headerFooter>
    <oddFooter>&amp;C- &amp;P -</oddFooter>
  </headerFooter>
  <ignoredErrors>
    <ignoredError sqref="J272:P272 P484 J446:W446 J368:W368 O8"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项目库汇总表</vt:lpstr>
      <vt:lpstr>项目库明细表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Do remember </cp:lastModifiedBy>
  <dcterms:created xsi:type="dcterms:W3CDTF">2019-07-20T09:28:00Z</dcterms:created>
  <cp:lastPrinted>2019-07-26T07:41:00Z</cp:lastPrinted>
  <dcterms:modified xsi:type="dcterms:W3CDTF">2022-02-16T02:12:47Z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ICV">
    <vt:lpwstr>AFA9B2EBDB8D498B978F70700D1E3A25</vt:lpwstr>
  </property>
</Properties>
</file>